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SEG\I. Operacional\IO MAEG\PERT-CPM\"/>
    </mc:Choice>
  </mc:AlternateContent>
  <bookViews>
    <workbookView xWindow="0" yWindow="0" windowWidth="19200" windowHeight="10935" activeTab="2"/>
  </bookViews>
  <sheets>
    <sheet name="Relatório de respostas 1" sheetId="16" r:id="rId1"/>
    <sheet name="Relatório de sensibilidade 1" sheetId="17" r:id="rId2"/>
    <sheet name="Sheet1" sheetId="1" r:id="rId3"/>
    <sheet name="Relatório de respostas 2" sheetId="20" r:id="rId4"/>
    <sheet name="Relatório de sensibilidade 2" sheetId="21" r:id="rId5"/>
    <sheet name="Sheet2" sheetId="2" r:id="rId6"/>
    <sheet name="Relatório de respostas 3" sheetId="22" r:id="rId7"/>
    <sheet name="Relatório de sensibilidade 3" sheetId="23" r:id="rId8"/>
    <sheet name="Sheet3" sheetId="3" r:id="rId9"/>
  </sheets>
  <definedNames>
    <definedName name="solver_adj" localSheetId="2" hidden="1">Sheet1!$J$5:$J$17</definedName>
    <definedName name="solver_adj" localSheetId="5" hidden="1">Sheet2!$F$5:$F$20,Sheet2!$M$5:$M$17</definedName>
    <definedName name="solver_adj" localSheetId="8" hidden="1">Sheet3!$F$5:$F$20,Sheet3!$M$5:$M$17,Sheet3!$M$18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lhs1" localSheetId="2" hidden="1">Sheet1!$E$5:$E$20</definedName>
    <definedName name="solver_lhs1" localSheetId="5" hidden="1">Sheet2!$F$5:$F$20</definedName>
    <definedName name="solver_lhs1" localSheetId="8" hidden="1">Sheet3!$F$5:$F$20</definedName>
    <definedName name="solver_lhs2" localSheetId="2" hidden="1">Sheet1!$P$7</definedName>
    <definedName name="solver_lhs2" localSheetId="5" hidden="1">Sheet2!$K$5:$K$20</definedName>
    <definedName name="solver_lhs2" localSheetId="8" hidden="1">Sheet3!$K$5:$K$20</definedName>
    <definedName name="solver_lhs3" localSheetId="2" hidden="1">Sheet1!$P$9</definedName>
    <definedName name="solver_lhs3" localSheetId="5" hidden="1">Sheet2!$K$21</definedName>
    <definedName name="solver_lhs3" localSheetId="8" hidden="1">Sheet3!$K$21</definedName>
    <definedName name="solver_lhs4" localSheetId="2" hidden="1">Sheet1!$P$9</definedName>
    <definedName name="solver_lhs4" localSheetId="5" hidden="1">Sheet2!$S$7</definedName>
    <definedName name="solver_lhs4" localSheetId="8" hidden="1">Sheet3!$M$18</definedName>
    <definedName name="solver_lhs5" localSheetId="2" hidden="1">Sheet1!$P$15</definedName>
    <definedName name="solver_lhs5" localSheetId="5" hidden="1">Sheet2!$R$9</definedName>
    <definedName name="solver_lhs6" localSheetId="2" hidden="1">Sheet1!$J$5:$J$20</definedName>
    <definedName name="solver_lhs6" localSheetId="5" hidden="1">Sheet2!$R$15</definedName>
    <definedName name="solver_lhs7" localSheetId="2" hidden="1">Sheet1!$J$22</definedName>
    <definedName name="solver_lhs7" localSheetId="5" hidden="1">Sheet2!$E$5:$E$20</definedName>
    <definedName name="solver_lhs8" localSheetId="5" hidden="1">Sheet2!$N$22</definedName>
    <definedName name="solver_lin" localSheetId="2" hidden="1">1</definedName>
    <definedName name="solver_lin" localSheetId="5" hidden="1">1</definedName>
    <definedName name="solver_lin" localSheetId="8" hidden="1">1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um" localSheetId="2" hidden="1">1</definedName>
    <definedName name="solver_num" localSheetId="5" hidden="1">3</definedName>
    <definedName name="solver_num" localSheetId="8" hidden="1">4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Sheet1!$J$19</definedName>
    <definedName name="solver_opt" localSheetId="5" hidden="1">Sheet2!$M$22</definedName>
    <definedName name="solver_opt" localSheetId="8" hidden="1">Sheet3!$M$24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el1" localSheetId="2" hidden="1">3</definedName>
    <definedName name="solver_rel1" localSheetId="5" hidden="1">1</definedName>
    <definedName name="solver_rel1" localSheetId="8" hidden="1">1</definedName>
    <definedName name="solver_rel2" localSheetId="2" hidden="1">3</definedName>
    <definedName name="solver_rel2" localSheetId="5" hidden="1">3</definedName>
    <definedName name="solver_rel2" localSheetId="8" hidden="1">3</definedName>
    <definedName name="solver_rel3" localSheetId="2" hidden="1">3</definedName>
    <definedName name="solver_rel3" localSheetId="5" hidden="1">1</definedName>
    <definedName name="solver_rel3" localSheetId="8" hidden="1">1</definedName>
    <definedName name="solver_rel4" localSheetId="2" hidden="1">3</definedName>
    <definedName name="solver_rel4" localSheetId="5" hidden="1">3</definedName>
    <definedName name="solver_rel4" localSheetId="8" hidden="1">5</definedName>
    <definedName name="solver_rel5" localSheetId="2" hidden="1">3</definedName>
    <definedName name="solver_rel5" localSheetId="5" hidden="1">3</definedName>
    <definedName name="solver_rel6" localSheetId="2" hidden="1">1</definedName>
    <definedName name="solver_rel6" localSheetId="5" hidden="1">3</definedName>
    <definedName name="solver_rel7" localSheetId="2" hidden="1">1</definedName>
    <definedName name="solver_rel7" localSheetId="5" hidden="1">1</definedName>
    <definedName name="solver_rel8" localSheetId="5" hidden="1">1</definedName>
    <definedName name="solver_rhs1" localSheetId="2" hidden="1">Sheet1!$G$5:$G$20</definedName>
    <definedName name="solver_rhs1" localSheetId="5" hidden="1">Sheet2!$E$5:$E$20</definedName>
    <definedName name="solver_rhs1" localSheetId="8" hidden="1">Sheet3!$E$5:$E$20</definedName>
    <definedName name="solver_rhs2" localSheetId="2" hidden="1">Sheet1!$G$7</definedName>
    <definedName name="solver_rhs2" localSheetId="5" hidden="1">Sheet2!$C$5:$C$20</definedName>
    <definedName name="solver_rhs2" localSheetId="8" hidden="1">Sheet3!$C$5:$C$20</definedName>
    <definedName name="solver_rhs3" localSheetId="2" hidden="1">Sheet1!$G$9</definedName>
    <definedName name="solver_rhs3" localSheetId="5" hidden="1">Sheet2!$M$19</definedName>
    <definedName name="solver_rhs3" localSheetId="8" hidden="1">Sheet3!$M$19</definedName>
    <definedName name="solver_rhs4" localSheetId="2" hidden="1">Sheet1!$G$9</definedName>
    <definedName name="solver_rhs4" localSheetId="5" hidden="1">Sheet2!$C$7</definedName>
    <definedName name="solver_rhs4" localSheetId="8" hidden="1">binário</definedName>
    <definedName name="solver_rhs5" localSheetId="2" hidden="1">Sheet1!$G$15</definedName>
    <definedName name="solver_rhs5" localSheetId="5" hidden="1">Sheet2!$C$9</definedName>
    <definedName name="solver_rhs6" localSheetId="2" hidden="1">Sheet1!#REF!</definedName>
    <definedName name="solver_rhs6" localSheetId="5" hidden="1">Sheet2!$C$15</definedName>
    <definedName name="solver_rhs7" localSheetId="2" hidden="1">40</definedName>
    <definedName name="solver_rhs7" localSheetId="5" hidden="1">Sheet2!$E$5:$E$20</definedName>
    <definedName name="solver_rhs8" localSheetId="5" hidden="1">47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yp" localSheetId="2" hidden="1">2</definedName>
    <definedName name="solver_typ" localSheetId="5" hidden="1">1</definedName>
    <definedName name="solver_typ" localSheetId="8" hidden="1">1</definedName>
    <definedName name="solver_val" localSheetId="2" hidden="1">0</definedName>
    <definedName name="solver_val" localSheetId="5" hidden="1">0</definedName>
    <definedName name="solver_val" localSheetId="8" hidden="1">0</definedName>
  </definedNames>
  <calcPr calcId="162913"/>
</workbook>
</file>

<file path=xl/calcChain.xml><?xml version="1.0" encoding="utf-8"?>
<calcChain xmlns="http://schemas.openxmlformats.org/spreadsheetml/2006/main">
  <c r="K21" i="3" l="1"/>
  <c r="K20" i="3"/>
  <c r="G20" i="3"/>
  <c r="E20" i="3"/>
  <c r="J20" i="3" s="1"/>
  <c r="K19" i="3"/>
  <c r="G19" i="3"/>
  <c r="E19" i="3"/>
  <c r="J19" i="3" s="1"/>
  <c r="K18" i="3"/>
  <c r="G18" i="3"/>
  <c r="E18" i="3"/>
  <c r="J18" i="3" s="1"/>
  <c r="K17" i="3"/>
  <c r="G17" i="3"/>
  <c r="K16" i="3"/>
  <c r="G16" i="3"/>
  <c r="E16" i="3"/>
  <c r="J16" i="3" s="1"/>
  <c r="K15" i="3"/>
  <c r="G15" i="3"/>
  <c r="E15" i="3"/>
  <c r="J15" i="3" s="1"/>
  <c r="K14" i="3"/>
  <c r="G14" i="3"/>
  <c r="E14" i="3"/>
  <c r="J14" i="3" s="1"/>
  <c r="K13" i="3"/>
  <c r="G13" i="3"/>
  <c r="E13" i="3"/>
  <c r="J13" i="3" s="1"/>
  <c r="K12" i="3"/>
  <c r="G12" i="3"/>
  <c r="E12" i="3"/>
  <c r="J12" i="3" s="1"/>
  <c r="K11" i="3"/>
  <c r="G11" i="3"/>
  <c r="E11" i="3"/>
  <c r="J11" i="3" s="1"/>
  <c r="K10" i="3"/>
  <c r="G10" i="3"/>
  <c r="E10" i="3"/>
  <c r="K9" i="3"/>
  <c r="G9" i="3"/>
  <c r="E9" i="3"/>
  <c r="J9" i="3"/>
  <c r="K8" i="3"/>
  <c r="G8" i="3"/>
  <c r="E8" i="3"/>
  <c r="J8" i="3"/>
  <c r="K7" i="3"/>
  <c r="G7" i="3"/>
  <c r="E7" i="3"/>
  <c r="J7" i="3"/>
  <c r="L6" i="3"/>
  <c r="L7" i="3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K6" i="3"/>
  <c r="G6" i="3"/>
  <c r="E6" i="3"/>
  <c r="J6" i="3"/>
  <c r="K5" i="3"/>
  <c r="G5" i="3"/>
  <c r="E5" i="3"/>
  <c r="J5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5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L6" i="2"/>
  <c r="L7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H2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  <c r="J19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E20" i="2"/>
  <c r="J20" i="2" s="1"/>
  <c r="E19" i="2"/>
  <c r="J19" i="2"/>
  <c r="E18" i="2"/>
  <c r="J18" i="2" s="1"/>
  <c r="E16" i="2"/>
  <c r="J16" i="2"/>
  <c r="E15" i="2"/>
  <c r="J15" i="2" s="1"/>
  <c r="E14" i="2"/>
  <c r="J14" i="2"/>
  <c r="E13" i="2"/>
  <c r="J13" i="2" s="1"/>
  <c r="E12" i="2"/>
  <c r="J12" i="2"/>
  <c r="E11" i="2"/>
  <c r="J11" i="2" s="1"/>
  <c r="E10" i="2"/>
  <c r="E9" i="2"/>
  <c r="J9" i="2"/>
  <c r="E8" i="2"/>
  <c r="J8" i="2" s="1"/>
  <c r="K7" i="2"/>
  <c r="E7" i="2"/>
  <c r="J7" i="2" s="1"/>
  <c r="M22" i="2" s="1"/>
  <c r="M23" i="2" s="1"/>
  <c r="K6" i="2"/>
  <c r="E6" i="2"/>
  <c r="J6" i="2"/>
  <c r="K5" i="2"/>
  <c r="E5" i="2"/>
  <c r="J5" i="2"/>
  <c r="M22" i="3" l="1"/>
  <c r="M24" i="3" s="1"/>
</calcChain>
</file>

<file path=xl/sharedStrings.xml><?xml version="1.0" encoding="utf-8"?>
<sst xmlns="http://schemas.openxmlformats.org/spreadsheetml/2006/main" count="996" uniqueCount="264">
  <si>
    <t>Activid.</t>
  </si>
  <si>
    <t>Normal</t>
  </si>
  <si>
    <t>Acelerado</t>
  </si>
  <si>
    <t>Máxima</t>
  </si>
  <si>
    <t>Custo Aceler.</t>
  </si>
  <si>
    <t>Unit. ($)</t>
  </si>
  <si>
    <t>Duração</t>
  </si>
  <si>
    <t xml:space="preserve">                  Custo (1000$)</t>
  </si>
  <si>
    <t>(semanas)</t>
  </si>
  <si>
    <t>Acelerada</t>
  </si>
  <si>
    <t>A(1,2)</t>
  </si>
  <si>
    <t>B(2,3)</t>
  </si>
  <si>
    <t>C(3,4)</t>
  </si>
  <si>
    <t>D(4,5)</t>
  </si>
  <si>
    <t>E(4,6)</t>
  </si>
  <si>
    <t>F(6,9)</t>
  </si>
  <si>
    <t>G(5,7)</t>
  </si>
  <si>
    <t>H(7,8)</t>
  </si>
  <si>
    <t>I(4,9)</t>
  </si>
  <si>
    <t>J(9,10)</t>
  </si>
  <si>
    <t>K(10,11)</t>
  </si>
  <si>
    <t>Fic1(6,7)</t>
  </si>
  <si>
    <t>Fic2(11,12)</t>
  </si>
  <si>
    <t>L(10,12)</t>
  </si>
  <si>
    <t>M(8,13)</t>
  </si>
  <si>
    <t>N(12,13)</t>
  </si>
  <si>
    <t>Restrições</t>
  </si>
  <si>
    <t>$J$5</t>
  </si>
  <si>
    <t>$J$6</t>
  </si>
  <si>
    <t>$J$7</t>
  </si>
  <si>
    <t>$J$8</t>
  </si>
  <si>
    <t>$J$9</t>
  </si>
  <si>
    <t>$J$10</t>
  </si>
  <si>
    <t>$J$11</t>
  </si>
  <si>
    <t>$J$12</t>
  </si>
  <si>
    <t>$J$13</t>
  </si>
  <si>
    <t>$J$14</t>
  </si>
  <si>
    <t>$J$15</t>
  </si>
  <si>
    <t>$J$16</t>
  </si>
  <si>
    <t>$J$17</t>
  </si>
  <si>
    <t>$J$19</t>
  </si>
  <si>
    <t>$M$5</t>
  </si>
  <si>
    <t>$M$6</t>
  </si>
  <si>
    <t>$M$7</t>
  </si>
  <si>
    <t>$M$8</t>
  </si>
  <si>
    <t>$M$9</t>
  </si>
  <si>
    <t>$M$10</t>
  </si>
  <si>
    <t>$M$11</t>
  </si>
  <si>
    <t>$M$12</t>
  </si>
  <si>
    <t>$M$13</t>
  </si>
  <si>
    <t>$M$14</t>
  </si>
  <si>
    <t>$M$15</t>
  </si>
  <si>
    <t>$M$16</t>
  </si>
  <si>
    <t>$M$17</t>
  </si>
  <si>
    <t>Final</t>
  </si>
  <si>
    <t>Cap. 1 - Exercício 1.  Projecto da RELIABLE CONSTRUCTION. j)</t>
  </si>
  <si>
    <t>Cap. 1 - Exercício 1.  Projecto da RELIABLE CONSTRUCTION. i)</t>
  </si>
  <si>
    <t>Cap. 1 - Exercício 1.  Projecto da RELIABLE CONSTRUCTION. PL</t>
  </si>
  <si>
    <t>Acontecimento</t>
  </si>
  <si>
    <t>Ocorrência</t>
  </si>
  <si>
    <t>1º Membro</t>
  </si>
  <si>
    <t>De</t>
  </si>
  <si>
    <t>Para</t>
  </si>
  <si>
    <t>Sinal</t>
  </si>
  <si>
    <t>Semanas</t>
  </si>
  <si>
    <t>≥</t>
  </si>
  <si>
    <t>Microsoft Excel 12.0 Relatório de respostas</t>
  </si>
  <si>
    <t>Folha de cálculo: [PERT-CPM - Ex. 1 - PL.xls]Sheet1</t>
  </si>
  <si>
    <t>Relatório gerado: 24-02-2013 15:14:39</t>
  </si>
  <si>
    <t>Célula de destino (Mín)</t>
  </si>
  <si>
    <t>Célula</t>
  </si>
  <si>
    <t>Nome</t>
  </si>
  <si>
    <t>Valor original</t>
  </si>
  <si>
    <t>Valor final</t>
  </si>
  <si>
    <t>Células ajustáveis</t>
  </si>
  <si>
    <t>Valor da célula</t>
  </si>
  <si>
    <t>Fórmula</t>
  </si>
  <si>
    <t>Estado</t>
  </si>
  <si>
    <t>Tolerância</t>
  </si>
  <si>
    <t>Duração Acontecimento</t>
  </si>
  <si>
    <t>≥ Acontecimento</t>
  </si>
  <si>
    <t>$E$5</t>
  </si>
  <si>
    <t>A(1,2) 1º Membro</t>
  </si>
  <si>
    <t>$E$5&gt;=$G$5</t>
  </si>
  <si>
    <t>Arquivar</t>
  </si>
  <si>
    <t>$E$6</t>
  </si>
  <si>
    <t>B(2,3) 1º Membro</t>
  </si>
  <si>
    <t>$E$6&gt;=$G$6</t>
  </si>
  <si>
    <t>$E$7</t>
  </si>
  <si>
    <t>C(3,4) 1º Membro</t>
  </si>
  <si>
    <t>$E$7&gt;=$G$7</t>
  </si>
  <si>
    <t>$E$8</t>
  </si>
  <si>
    <t>D(4,5) 1º Membro</t>
  </si>
  <si>
    <t>$E$8&gt;=$G$8</t>
  </si>
  <si>
    <t>$E$9</t>
  </si>
  <si>
    <t>E(4,6) 1º Membro</t>
  </si>
  <si>
    <t>$E$9&gt;=$G$9</t>
  </si>
  <si>
    <t>$E$10</t>
  </si>
  <si>
    <t>Fic1(6,7) 1º Membro</t>
  </si>
  <si>
    <t>$E$10&gt;=$G$10</t>
  </si>
  <si>
    <t>Não arquivar</t>
  </si>
  <si>
    <t>$E$11</t>
  </si>
  <si>
    <t>F(6,9) 1º Membro</t>
  </si>
  <si>
    <t>$E$11&gt;=$G$11</t>
  </si>
  <si>
    <t>$E$12</t>
  </si>
  <si>
    <t>G(5,7) 1º Membro</t>
  </si>
  <si>
    <t>$E$12&gt;=$G$12</t>
  </si>
  <si>
    <t>$E$13</t>
  </si>
  <si>
    <t>H(7,8) 1º Membro</t>
  </si>
  <si>
    <t>$E$13&gt;=$G$13</t>
  </si>
  <si>
    <t>$E$14</t>
  </si>
  <si>
    <t>I(4,9) 1º Membro</t>
  </si>
  <si>
    <t>$E$14&gt;=$G$14</t>
  </si>
  <si>
    <t>$E$15</t>
  </si>
  <si>
    <t>J(9,10) 1º Membro</t>
  </si>
  <si>
    <t>$E$15&gt;=$G$15</t>
  </si>
  <si>
    <t>$E$16</t>
  </si>
  <si>
    <t>K(10,11) 1º Membro</t>
  </si>
  <si>
    <t>$E$16&gt;=$G$16</t>
  </si>
  <si>
    <t>$E$17</t>
  </si>
  <si>
    <t>Fic2(11,12) 1º Membro</t>
  </si>
  <si>
    <t>$E$17&gt;=$G$17</t>
  </si>
  <si>
    <t>$E$18</t>
  </si>
  <si>
    <t>L(10,12) 1º Membro</t>
  </si>
  <si>
    <t>$E$18&gt;=$G$18</t>
  </si>
  <si>
    <t>$E$19</t>
  </si>
  <si>
    <t>M(8,13) 1º Membro</t>
  </si>
  <si>
    <t>$E$19&gt;=$G$19</t>
  </si>
  <si>
    <t>$E$20</t>
  </si>
  <si>
    <t>N(12,13) 1º Membro</t>
  </si>
  <si>
    <t>$E$20&gt;=$G$20</t>
  </si>
  <si>
    <t>Microsoft Excel 12.0 Relatório de sensibilidade</t>
  </si>
  <si>
    <t>Relatório gerado: 24-02-2013 15:14:40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</si>
  <si>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</si>
  <si>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</si>
  <si>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</si>
  <si>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</si>
  <si>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</si>
  <si>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</si>
  <si>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</si>
  <si>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</si>
  <si>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</si>
  <si>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</si>
  <si>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</si>
  <si>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</si>
  <si>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 xml:space="preserve">Natureza </t>
  </si>
  <si>
    <t>Actividade</t>
  </si>
  <si>
    <t>Dur. referência</t>
  </si>
  <si>
    <t>Bonus Unit</t>
  </si>
  <si>
    <t>Tempo total</t>
  </si>
  <si>
    <t xml:space="preserve">Duração </t>
  </si>
  <si>
    <t>Óptima</t>
  </si>
  <si>
    <t>Célula de destino (Máx)</t>
  </si>
  <si>
    <t>$M$22</t>
  </si>
  <si>
    <t>L. Adicional Acontecimento</t>
  </si>
  <si>
    <t>$F$5</t>
  </si>
  <si>
    <t>$F$6</t>
  </si>
  <si>
    <t>$F$7</t>
  </si>
  <si>
    <t>$F$8</t>
  </si>
  <si>
    <t>$F$9</t>
  </si>
  <si>
    <t>$F$10</t>
  </si>
  <si>
    <t>$F$11</t>
  </si>
  <si>
    <t>$F$12</t>
  </si>
  <si>
    <t>$F$13</t>
  </si>
  <si>
    <t>$F$14</t>
  </si>
  <si>
    <t>$F$15</t>
  </si>
  <si>
    <t>$F$16</t>
  </si>
  <si>
    <t>$F$17</t>
  </si>
  <si>
    <t>$F$18</t>
  </si>
  <si>
    <t>$F$19</t>
  </si>
  <si>
    <t>$F$20</t>
  </si>
  <si>
    <t>A(1,2) Acontecimento</t>
  </si>
  <si>
    <t>B(2,3) Acontecimento</t>
  </si>
  <si>
    <t>C(3,4) Acontecimento</t>
  </si>
  <si>
    <t>D(4,5) Acontecimento</t>
  </si>
  <si>
    <t>E(4,6) Acontecimento</t>
  </si>
  <si>
    <t>Fic1(6,7) Acontecimento</t>
  </si>
  <si>
    <t>F(6,9) Acontecimento</t>
  </si>
  <si>
    <t>G(5,7) Acontecimento</t>
  </si>
  <si>
    <t>H(7,8) Acontecimento</t>
  </si>
  <si>
    <t>I(4,9) Acontecimento</t>
  </si>
  <si>
    <t>J(9,10) Acontecimento</t>
  </si>
  <si>
    <t>K(10,11) Acontecimento</t>
  </si>
  <si>
    <t>Fic2(11,12) Acontecimento</t>
  </si>
  <si>
    <t>$K$5</t>
  </si>
  <si>
    <t>$K$5&gt;=$C$5</t>
  </si>
  <si>
    <t>$K$6</t>
  </si>
  <si>
    <t>$K$6&gt;=$C$6</t>
  </si>
  <si>
    <t>$K$7</t>
  </si>
  <si>
    <t>$K$7&gt;=$C$7</t>
  </si>
  <si>
    <t>$K$8</t>
  </si>
  <si>
    <t>$K$8&gt;=$C$8</t>
  </si>
  <si>
    <t>$K$9</t>
  </si>
  <si>
    <t>$K$9&gt;=$C$9</t>
  </si>
  <si>
    <t>$K$10</t>
  </si>
  <si>
    <t>$K$10&gt;=$C$10</t>
  </si>
  <si>
    <t>$K$11</t>
  </si>
  <si>
    <t>$K$11&gt;=$C$11</t>
  </si>
  <si>
    <t>$K$12</t>
  </si>
  <si>
    <t>$K$12&gt;=$C$12</t>
  </si>
  <si>
    <t>$K$13</t>
  </si>
  <si>
    <t>$K$13&gt;=$C$13</t>
  </si>
  <si>
    <t>$K$14</t>
  </si>
  <si>
    <t>$K$14&gt;=$C$14</t>
  </si>
  <si>
    <t>$K$15</t>
  </si>
  <si>
    <t>$K$15&gt;=$C$15</t>
  </si>
  <si>
    <t>$K$16</t>
  </si>
  <si>
    <t>$K$16&gt;=$C$16</t>
  </si>
  <si>
    <t>$K$17</t>
  </si>
  <si>
    <t>$K$17&gt;=$C$17</t>
  </si>
  <si>
    <t>$K$18</t>
  </si>
  <si>
    <t>$K$18&gt;=$C$18</t>
  </si>
  <si>
    <t>$K$19</t>
  </si>
  <si>
    <t>$K$19&gt;=$C$19</t>
  </si>
  <si>
    <t>$K$20</t>
  </si>
  <si>
    <t>$K$20&gt;=$C$20</t>
  </si>
  <si>
    <t>$K$21</t>
  </si>
  <si>
    <t>Tempo total 1º Membro</t>
  </si>
  <si>
    <t>$K$21&lt;=$M$19</t>
  </si>
  <si>
    <t>$F$5&lt;=$E$5</t>
  </si>
  <si>
    <t>$F$6&lt;=$E$6</t>
  </si>
  <si>
    <t>$F$7&lt;=$E$7</t>
  </si>
  <si>
    <t>$F$8&lt;=$E$8</t>
  </si>
  <si>
    <t>$F$9&lt;=$E$9</t>
  </si>
  <si>
    <t>$F$10&lt;=$E$10</t>
  </si>
  <si>
    <t>$F$11&lt;=$E$11</t>
  </si>
  <si>
    <t>$F$12&lt;=$E$12</t>
  </si>
  <si>
    <t>$F$13&lt;=$E$13</t>
  </si>
  <si>
    <t>$F$14&lt;=$E$14</t>
  </si>
  <si>
    <t>$F$15&lt;=$E$15</t>
  </si>
  <si>
    <t>$F$16&lt;=$E$16</t>
  </si>
  <si>
    <t>$F$17&lt;=$E$17</t>
  </si>
  <si>
    <t>$F$18&lt;=$E$18</t>
  </si>
  <si>
    <t>$F$19&lt;=$E$19</t>
  </si>
  <si>
    <t>$F$20&lt;=$E$20</t>
  </si>
  <si>
    <t>Aceleração</t>
  </si>
  <si>
    <t xml:space="preserve">Aceleração </t>
  </si>
  <si>
    <t>Folha de cálculo: [Cópia de Cópia de PERT-CPM - Ex. 1 - PL.xls]Sheet2</t>
  </si>
  <si>
    <t>Relatório gerado: 24-02-2013 17:19:36</t>
  </si>
  <si>
    <t>A(1,2) Aceleração</t>
  </si>
  <si>
    <t>B(2,3) Aceleração</t>
  </si>
  <si>
    <t>C(3,4) Aceleração</t>
  </si>
  <si>
    <t>D(4,5) Aceleração</t>
  </si>
  <si>
    <t>E(4,6) Aceleração</t>
  </si>
  <si>
    <t>Fic1(6,7) Aceleração</t>
  </si>
  <si>
    <t>F(6,9) Aceleração</t>
  </si>
  <si>
    <t>G(5,7) Aceleração</t>
  </si>
  <si>
    <t>H(7,8) Aceleração</t>
  </si>
  <si>
    <t>I(4,9) Aceleração</t>
  </si>
  <si>
    <t>J(9,10) Aceleração</t>
  </si>
  <si>
    <t>K(10,11) Aceleração</t>
  </si>
  <si>
    <t>Fic2(11,12) Aceleração</t>
  </si>
  <si>
    <t>L(10,12) Aceleração</t>
  </si>
  <si>
    <t>M(8,13) Aceleração</t>
  </si>
  <si>
    <t>N(12,13) Aceleração</t>
  </si>
  <si>
    <t>Relatório gerado: 24-02-2013 17:19:37</t>
  </si>
  <si>
    <t>Lucro total</t>
  </si>
  <si>
    <t>Custo mínimo</t>
  </si>
  <si>
    <t>Folha de cálculo: [PERT-CPM - Ex. 1 - PL.xls]Sheet3</t>
  </si>
  <si>
    <t>Relatório gerado: 24-02-2013 17:38:17</t>
  </si>
  <si>
    <t>Custo mínimo Acontecimento</t>
  </si>
  <si>
    <t>Relatório gerado: 24-02-2013 17:38:18</t>
  </si>
  <si>
    <t>Lucro Adicional</t>
  </si>
  <si>
    <t>Lucro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</si>
</sst>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1" xfId="0" applyNumberFormat="1" applyFill="1" applyBorder="1" applyAlignment="1"/>
    <xf numFmtId="0" fontId="0" fillId="0" borderId="12" xfId="0" applyNumberFormat="1" applyFill="1" applyBorder="1" applyAlignment="1"/>
    <xf numFmtId="0" fontId="0" fillId="0" borderId="13" xfId="0" applyBorder="1" applyAlignment="1">
      <alignment horizontal="center"/>
    </xf>
    <xf numFmtId="0" fontId="0" fillId="0" borderId="0" xfId="0" applyBorder="1"/>
    <xf numFmtId="1" fontId="0" fillId="0" borderId="11" xfId="0" applyNumberFormat="1" applyFill="1" applyBorder="1" applyAlignment="1"/>
    <xf numFmtId="1" fontId="0" fillId="0" borderId="12" xfId="0" applyNumberFormat="1" applyFill="1" applyBorder="1" applyAlignment="1"/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opLeftCell="A27" workbookViewId="0">
      <selection activeCell="C24" sqref="C24"/>
    </sheetView>
  </sheetViews>
  <sheetFormatPr defaultRowHeight="15" x14ac:dyDescent="0.25"/>
  <cols>
    <col min="1" max="1" width="2.28515625" customWidth="1"/>
    <col min="2" max="2" width="6.5703125" customWidth="1"/>
    <col min="3" max="3" width="22.5703125" bestFit="1" customWidth="1"/>
    <col min="4" max="4" width="14.140625" bestFit="1" customWidth="1"/>
    <col min="5" max="5" width="13.42578125" bestFit="1" customWidth="1"/>
    <col min="6" max="6" width="12.28515625" bestFit="1" customWidth="1"/>
    <col min="7" max="7" width="10.140625" bestFit="1" customWidth="1"/>
  </cols>
  <sheetData>
    <row r="1" spans="1:10" x14ac:dyDescent="0.25">
      <c r="A1" s="1" t="s">
        <v>66</v>
      </c>
    </row>
    <row r="2" spans="1:10" x14ac:dyDescent="0.25">
      <c r="A2" s="1" t="s">
        <v>67</v>
      </c>
    </row>
    <row r="3" spans="1:10" x14ac:dyDescent="0.25">
      <c r="A3" s="1" t="s">
        <v>68</v>
      </c>
    </row>
    <row r="6" spans="1:10" ht="15.75" thickBot="1" x14ac:dyDescent="0.3">
      <c r="A6" t="s">
        <v>69</v>
      </c>
    </row>
    <row r="7" spans="1:10" ht="15.75" thickBot="1" x14ac:dyDescent="0.3">
      <c r="B7" s="30" t="s">
        <v>70</v>
      </c>
      <c r="C7" s="30" t="s">
        <v>71</v>
      </c>
      <c r="D7" s="30" t="s">
        <v>72</v>
      </c>
      <c r="E7" s="30" t="s">
        <v>73</v>
      </c>
    </row>
    <row r="8" spans="1:10" ht="15.75" thickBot="1" x14ac:dyDescent="0.3">
      <c r="B8" s="18" t="s">
        <v>40</v>
      </c>
      <c r="C8" s="18" t="s">
        <v>79</v>
      </c>
      <c r="D8" s="38">
        <v>0</v>
      </c>
      <c r="E8" s="38">
        <v>44</v>
      </c>
      <c r="F8" s="2"/>
      <c r="G8" s="2"/>
      <c r="H8" s="2"/>
      <c r="I8" s="2"/>
      <c r="J8" s="2"/>
    </row>
    <row r="9" spans="1:10" x14ac:dyDescent="0.25">
      <c r="D9" s="2"/>
      <c r="E9" s="2"/>
      <c r="F9" s="2"/>
      <c r="G9" s="2"/>
      <c r="H9" s="2"/>
      <c r="I9" s="2"/>
      <c r="J9" s="2"/>
    </row>
    <row r="10" spans="1:10" x14ac:dyDescent="0.25"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t="s">
        <v>74</v>
      </c>
      <c r="D11" s="2"/>
      <c r="E11" s="2"/>
      <c r="F11" s="2"/>
      <c r="G11" s="2"/>
      <c r="H11" s="2"/>
      <c r="I11" s="2"/>
      <c r="J11" s="2"/>
    </row>
    <row r="12" spans="1:10" ht="15.75" thickBot="1" x14ac:dyDescent="0.3">
      <c r="B12" s="30" t="s">
        <v>70</v>
      </c>
      <c r="C12" s="30" t="s">
        <v>71</v>
      </c>
      <c r="D12" s="30" t="s">
        <v>72</v>
      </c>
      <c r="E12" s="30" t="s">
        <v>73</v>
      </c>
      <c r="F12" s="2"/>
      <c r="G12" s="2"/>
      <c r="H12" s="2"/>
      <c r="I12" s="2"/>
      <c r="J12" s="2"/>
    </row>
    <row r="13" spans="1:10" x14ac:dyDescent="0.25">
      <c r="B13" s="19" t="s">
        <v>27</v>
      </c>
      <c r="C13" s="19" t="s">
        <v>80</v>
      </c>
      <c r="D13" s="36">
        <v>0</v>
      </c>
      <c r="E13" s="36">
        <v>0</v>
      </c>
      <c r="F13" s="2"/>
      <c r="G13" s="2"/>
      <c r="H13" s="2"/>
      <c r="I13" s="2"/>
      <c r="J13" s="2"/>
    </row>
    <row r="14" spans="1:10" x14ac:dyDescent="0.25">
      <c r="B14" s="19" t="s">
        <v>28</v>
      </c>
      <c r="C14" s="19" t="s">
        <v>80</v>
      </c>
      <c r="D14" s="36">
        <v>0</v>
      </c>
      <c r="E14" s="36">
        <v>2</v>
      </c>
      <c r="F14" s="2"/>
      <c r="G14" s="2"/>
      <c r="H14" s="2"/>
      <c r="I14" s="2"/>
      <c r="J14" s="2"/>
    </row>
    <row r="15" spans="1:10" x14ac:dyDescent="0.25">
      <c r="B15" s="19" t="s">
        <v>29</v>
      </c>
      <c r="C15" s="19" t="s">
        <v>80</v>
      </c>
      <c r="D15" s="36">
        <v>0</v>
      </c>
      <c r="E15" s="36">
        <v>6</v>
      </c>
      <c r="F15" s="2"/>
      <c r="G15" s="2"/>
      <c r="H15" s="2"/>
      <c r="I15" s="2"/>
      <c r="J15" s="2"/>
    </row>
    <row r="16" spans="1:10" x14ac:dyDescent="0.25">
      <c r="B16" s="19" t="s">
        <v>30</v>
      </c>
      <c r="C16" s="19" t="s">
        <v>80</v>
      </c>
      <c r="D16" s="36">
        <v>0</v>
      </c>
      <c r="E16" s="36">
        <v>16</v>
      </c>
      <c r="F16" s="2"/>
      <c r="G16" s="2"/>
      <c r="H16" s="2"/>
      <c r="I16" s="2"/>
      <c r="J16" s="2"/>
    </row>
    <row r="17" spans="1:10" x14ac:dyDescent="0.25">
      <c r="B17" s="19" t="s">
        <v>31</v>
      </c>
      <c r="C17" s="19" t="s">
        <v>80</v>
      </c>
      <c r="D17" s="36">
        <v>0</v>
      </c>
      <c r="E17" s="36">
        <v>22</v>
      </c>
      <c r="F17" s="2"/>
      <c r="G17" s="2"/>
      <c r="H17" s="2"/>
      <c r="I17" s="2"/>
      <c r="J17" s="2"/>
    </row>
    <row r="18" spans="1:10" x14ac:dyDescent="0.25">
      <c r="B18" s="19" t="s">
        <v>32</v>
      </c>
      <c r="C18" s="19" t="s">
        <v>80</v>
      </c>
      <c r="D18" s="36">
        <v>0</v>
      </c>
      <c r="E18" s="36">
        <v>20</v>
      </c>
      <c r="F18" s="2"/>
      <c r="G18" s="2"/>
      <c r="H18" s="2"/>
      <c r="I18" s="2"/>
      <c r="J18" s="2"/>
    </row>
    <row r="19" spans="1:10" x14ac:dyDescent="0.25">
      <c r="B19" s="19" t="s">
        <v>33</v>
      </c>
      <c r="C19" s="19" t="s">
        <v>80</v>
      </c>
      <c r="D19" s="36">
        <v>0</v>
      </c>
      <c r="E19" s="36">
        <v>33</v>
      </c>
      <c r="F19" s="2"/>
      <c r="G19" s="2"/>
      <c r="H19" s="2"/>
      <c r="I19" s="2"/>
      <c r="J19" s="2"/>
    </row>
    <row r="20" spans="1:10" x14ac:dyDescent="0.25">
      <c r="B20" s="19" t="s">
        <v>34</v>
      </c>
      <c r="C20" s="19" t="s">
        <v>80</v>
      </c>
      <c r="D20" s="36">
        <v>0</v>
      </c>
      <c r="E20" s="36">
        <v>42</v>
      </c>
      <c r="F20" s="2"/>
      <c r="G20" s="2"/>
      <c r="H20" s="2"/>
      <c r="I20" s="2"/>
      <c r="J20" s="2"/>
    </row>
    <row r="21" spans="1:10" x14ac:dyDescent="0.25">
      <c r="B21" s="19" t="s">
        <v>35</v>
      </c>
      <c r="C21" s="19" t="s">
        <v>80</v>
      </c>
      <c r="D21" s="36">
        <v>0</v>
      </c>
      <c r="E21" s="36">
        <v>25</v>
      </c>
      <c r="F21" s="2"/>
      <c r="G21" s="2"/>
      <c r="H21" s="2"/>
      <c r="I21" s="2"/>
      <c r="J21" s="2"/>
    </row>
    <row r="22" spans="1:10" x14ac:dyDescent="0.25">
      <c r="B22" s="19" t="s">
        <v>36</v>
      </c>
      <c r="C22" s="19" t="s">
        <v>80</v>
      </c>
      <c r="D22" s="36">
        <v>0</v>
      </c>
      <c r="E22" s="36">
        <v>33</v>
      </c>
      <c r="F22" s="2"/>
      <c r="G22" s="2"/>
      <c r="H22" s="2"/>
      <c r="I22" s="2"/>
      <c r="J22" s="2"/>
    </row>
    <row r="23" spans="1:10" x14ac:dyDescent="0.25">
      <c r="B23" s="19" t="s">
        <v>37</v>
      </c>
      <c r="C23" s="19" t="s">
        <v>80</v>
      </c>
      <c r="D23" s="36">
        <v>0</v>
      </c>
      <c r="E23" s="36">
        <v>38</v>
      </c>
      <c r="F23" s="2"/>
      <c r="G23" s="2"/>
      <c r="H23" s="2"/>
      <c r="I23" s="2"/>
      <c r="J23" s="2"/>
    </row>
    <row r="24" spans="1:10" x14ac:dyDescent="0.25">
      <c r="B24" s="19" t="s">
        <v>38</v>
      </c>
      <c r="C24" s="19" t="s">
        <v>80</v>
      </c>
      <c r="D24" s="36">
        <v>0</v>
      </c>
      <c r="E24" s="36">
        <v>38</v>
      </c>
      <c r="F24" s="2"/>
      <c r="G24" s="2"/>
      <c r="H24" s="2"/>
      <c r="I24" s="2"/>
      <c r="J24" s="2"/>
    </row>
    <row r="25" spans="1:10" ht="15.75" thickBot="1" x14ac:dyDescent="0.3">
      <c r="B25" s="18" t="s">
        <v>39</v>
      </c>
      <c r="C25" s="18" t="s">
        <v>80</v>
      </c>
      <c r="D25" s="38">
        <v>0</v>
      </c>
      <c r="E25" s="38">
        <v>44</v>
      </c>
      <c r="F25" s="2"/>
      <c r="G25" s="2"/>
      <c r="H25" s="2"/>
      <c r="I25" s="2"/>
      <c r="J25" s="2"/>
    </row>
    <row r="26" spans="1:10" x14ac:dyDescent="0.25">
      <c r="D26" s="2"/>
      <c r="E26" s="2"/>
      <c r="F26" s="2"/>
      <c r="G26" s="2"/>
      <c r="H26" s="2"/>
      <c r="I26" s="2"/>
      <c r="J26" s="2"/>
    </row>
    <row r="27" spans="1:10" x14ac:dyDescent="0.25"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t="s">
        <v>26</v>
      </c>
      <c r="D28" s="2"/>
      <c r="E28" s="2"/>
      <c r="F28" s="2"/>
      <c r="G28" s="2"/>
      <c r="H28" s="2"/>
      <c r="I28" s="2"/>
      <c r="J28" s="2"/>
    </row>
    <row r="29" spans="1:10" ht="15.75" thickBot="1" x14ac:dyDescent="0.3">
      <c r="B29" s="30" t="s">
        <v>70</v>
      </c>
      <c r="C29" s="30" t="s">
        <v>71</v>
      </c>
      <c r="D29" s="30" t="s">
        <v>75</v>
      </c>
      <c r="E29" s="30" t="s">
        <v>76</v>
      </c>
      <c r="F29" s="30" t="s">
        <v>77</v>
      </c>
      <c r="G29" s="30" t="s">
        <v>78</v>
      </c>
      <c r="H29" s="2"/>
      <c r="I29" s="2"/>
      <c r="J29" s="2"/>
    </row>
    <row r="30" spans="1:10" x14ac:dyDescent="0.25">
      <c r="B30" s="19" t="s">
        <v>81</v>
      </c>
      <c r="C30" s="19" t="s">
        <v>82</v>
      </c>
      <c r="D30" s="36">
        <v>2</v>
      </c>
      <c r="E30" s="37" t="s">
        <v>83</v>
      </c>
      <c r="F30" s="37" t="s">
        <v>84</v>
      </c>
      <c r="G30" s="36">
        <v>0</v>
      </c>
      <c r="H30" s="2"/>
      <c r="I30" s="2"/>
      <c r="J30" s="2"/>
    </row>
    <row r="31" spans="1:10" x14ac:dyDescent="0.25">
      <c r="B31" s="19" t="s">
        <v>85</v>
      </c>
      <c r="C31" s="19" t="s">
        <v>86</v>
      </c>
      <c r="D31" s="36">
        <v>4</v>
      </c>
      <c r="E31" s="37" t="s">
        <v>87</v>
      </c>
      <c r="F31" s="37" t="s">
        <v>84</v>
      </c>
      <c r="G31" s="36">
        <v>0</v>
      </c>
      <c r="H31" s="2"/>
      <c r="I31" s="2"/>
      <c r="J31" s="2"/>
    </row>
    <row r="32" spans="1:10" x14ac:dyDescent="0.25">
      <c r="B32" s="19" t="s">
        <v>88</v>
      </c>
      <c r="C32" s="19" t="s">
        <v>89</v>
      </c>
      <c r="D32" s="36">
        <v>10</v>
      </c>
      <c r="E32" s="37" t="s">
        <v>90</v>
      </c>
      <c r="F32" s="37" t="s">
        <v>84</v>
      </c>
      <c r="G32" s="36">
        <v>0</v>
      </c>
      <c r="H32" s="2"/>
      <c r="I32" s="2"/>
      <c r="J32" s="2"/>
    </row>
    <row r="33" spans="2:10" x14ac:dyDescent="0.25">
      <c r="B33" s="19" t="s">
        <v>91</v>
      </c>
      <c r="C33" s="19" t="s">
        <v>92</v>
      </c>
      <c r="D33" s="36">
        <v>6</v>
      </c>
      <c r="E33" s="37" t="s">
        <v>93</v>
      </c>
      <c r="F33" s="37" t="s">
        <v>84</v>
      </c>
      <c r="G33" s="36">
        <v>0</v>
      </c>
      <c r="H33" s="2"/>
      <c r="I33" s="2"/>
      <c r="J33" s="2"/>
    </row>
    <row r="34" spans="2:10" x14ac:dyDescent="0.25">
      <c r="B34" s="19" t="s">
        <v>94</v>
      </c>
      <c r="C34" s="19" t="s">
        <v>95</v>
      </c>
      <c r="D34" s="36">
        <v>4</v>
      </c>
      <c r="E34" s="37" t="s">
        <v>96</v>
      </c>
      <c r="F34" s="37" t="s">
        <v>84</v>
      </c>
      <c r="G34" s="36">
        <v>0</v>
      </c>
      <c r="H34" s="2"/>
      <c r="I34" s="2"/>
      <c r="J34" s="2"/>
    </row>
    <row r="35" spans="2:10" x14ac:dyDescent="0.25">
      <c r="B35" s="19" t="s">
        <v>97</v>
      </c>
      <c r="C35" s="19" t="s">
        <v>98</v>
      </c>
      <c r="D35" s="36">
        <v>13</v>
      </c>
      <c r="E35" s="37" t="s">
        <v>99</v>
      </c>
      <c r="F35" s="37" t="s">
        <v>100</v>
      </c>
      <c r="G35" s="36">
        <v>13</v>
      </c>
      <c r="H35" s="2"/>
      <c r="I35" s="2"/>
      <c r="J35" s="2"/>
    </row>
    <row r="36" spans="2:10" x14ac:dyDescent="0.25">
      <c r="B36" s="19" t="s">
        <v>101</v>
      </c>
      <c r="C36" s="19" t="s">
        <v>102</v>
      </c>
      <c r="D36" s="36">
        <v>5</v>
      </c>
      <c r="E36" s="37" t="s">
        <v>103</v>
      </c>
      <c r="F36" s="37" t="s">
        <v>84</v>
      </c>
      <c r="G36" s="36">
        <v>0</v>
      </c>
      <c r="H36" s="2"/>
      <c r="I36" s="2"/>
      <c r="J36" s="2"/>
    </row>
    <row r="37" spans="2:10" x14ac:dyDescent="0.25">
      <c r="B37" s="19" t="s">
        <v>104</v>
      </c>
      <c r="C37" s="19" t="s">
        <v>105</v>
      </c>
      <c r="D37" s="36">
        <v>11</v>
      </c>
      <c r="E37" s="37" t="s">
        <v>106</v>
      </c>
      <c r="F37" s="37" t="s">
        <v>100</v>
      </c>
      <c r="G37" s="36">
        <v>4</v>
      </c>
      <c r="H37" s="2"/>
      <c r="I37" s="2"/>
      <c r="J37" s="2"/>
    </row>
    <row r="38" spans="2:10" x14ac:dyDescent="0.25">
      <c r="B38" s="19" t="s">
        <v>107</v>
      </c>
      <c r="C38" s="19" t="s">
        <v>108</v>
      </c>
      <c r="D38" s="36">
        <v>9</v>
      </c>
      <c r="E38" s="37" t="s">
        <v>109</v>
      </c>
      <c r="F38" s="37" t="s">
        <v>84</v>
      </c>
      <c r="G38" s="36">
        <v>0</v>
      </c>
      <c r="H38" s="2"/>
      <c r="I38" s="2"/>
      <c r="J38" s="2"/>
    </row>
    <row r="39" spans="2:10" x14ac:dyDescent="0.25">
      <c r="B39" s="19" t="s">
        <v>110</v>
      </c>
      <c r="C39" s="19" t="s">
        <v>111</v>
      </c>
      <c r="D39" s="36">
        <v>9</v>
      </c>
      <c r="E39" s="37" t="s">
        <v>112</v>
      </c>
      <c r="F39" s="37" t="s">
        <v>100</v>
      </c>
      <c r="G39" s="36">
        <v>2</v>
      </c>
      <c r="H39" s="2"/>
      <c r="I39" s="2"/>
      <c r="J39" s="2"/>
    </row>
    <row r="40" spans="2:10" x14ac:dyDescent="0.25">
      <c r="B40" s="19" t="s">
        <v>113</v>
      </c>
      <c r="C40" s="19" t="s">
        <v>114</v>
      </c>
      <c r="D40" s="36">
        <v>8</v>
      </c>
      <c r="E40" s="37" t="s">
        <v>115</v>
      </c>
      <c r="F40" s="37" t="s">
        <v>84</v>
      </c>
      <c r="G40" s="36">
        <v>0</v>
      </c>
      <c r="H40" s="2"/>
      <c r="I40" s="2"/>
      <c r="J40" s="2"/>
    </row>
    <row r="41" spans="2:10" x14ac:dyDescent="0.25">
      <c r="B41" s="19" t="s">
        <v>116</v>
      </c>
      <c r="C41" s="19" t="s">
        <v>117</v>
      </c>
      <c r="D41" s="36">
        <v>5</v>
      </c>
      <c r="E41" s="37" t="s">
        <v>118</v>
      </c>
      <c r="F41" s="37" t="s">
        <v>100</v>
      </c>
      <c r="G41" s="36">
        <v>1</v>
      </c>
      <c r="H41" s="2"/>
      <c r="I41" s="2"/>
      <c r="J41" s="2"/>
    </row>
    <row r="42" spans="2:10" x14ac:dyDescent="0.25">
      <c r="B42" s="19" t="s">
        <v>119</v>
      </c>
      <c r="C42" s="19" t="s">
        <v>120</v>
      </c>
      <c r="D42" s="36">
        <v>0</v>
      </c>
      <c r="E42" s="37" t="s">
        <v>121</v>
      </c>
      <c r="F42" s="37" t="s">
        <v>84</v>
      </c>
      <c r="G42" s="36">
        <v>0</v>
      </c>
      <c r="H42" s="2"/>
      <c r="I42" s="2"/>
      <c r="J42" s="2"/>
    </row>
    <row r="43" spans="2:10" x14ac:dyDescent="0.25">
      <c r="B43" s="19" t="s">
        <v>122</v>
      </c>
      <c r="C43" s="19" t="s">
        <v>123</v>
      </c>
      <c r="D43" s="36">
        <v>5</v>
      </c>
      <c r="E43" s="37" t="s">
        <v>124</v>
      </c>
      <c r="F43" s="37" t="s">
        <v>84</v>
      </c>
      <c r="G43" s="36">
        <v>0</v>
      </c>
      <c r="H43" s="2"/>
      <c r="I43" s="2"/>
      <c r="J43" s="2"/>
    </row>
    <row r="44" spans="2:10" x14ac:dyDescent="0.25">
      <c r="B44" s="19" t="s">
        <v>125</v>
      </c>
      <c r="C44" s="19" t="s">
        <v>126</v>
      </c>
      <c r="D44" s="36">
        <v>2</v>
      </c>
      <c r="E44" s="37" t="s">
        <v>127</v>
      </c>
      <c r="F44" s="37" t="s">
        <v>84</v>
      </c>
      <c r="G44" s="36">
        <v>0</v>
      </c>
      <c r="H44" s="2"/>
      <c r="I44" s="2"/>
      <c r="J44" s="2"/>
    </row>
    <row r="45" spans="2:10" ht="15.75" thickBot="1" x14ac:dyDescent="0.3">
      <c r="B45" s="18" t="s">
        <v>128</v>
      </c>
      <c r="C45" s="18" t="s">
        <v>129</v>
      </c>
      <c r="D45" s="38">
        <v>6</v>
      </c>
      <c r="E45" s="39" t="s">
        <v>130</v>
      </c>
      <c r="F45" s="39" t="s">
        <v>84</v>
      </c>
      <c r="G45" s="38">
        <v>0</v>
      </c>
      <c r="H45" s="2"/>
      <c r="I45" s="2"/>
      <c r="J45" s="2"/>
    </row>
    <row r="46" spans="2:10" x14ac:dyDescent="0.25">
      <c r="D46" s="2"/>
      <c r="E46" s="2"/>
      <c r="F46" s="2"/>
      <c r="G46" s="2"/>
      <c r="H46" s="2"/>
      <c r="I46" s="2"/>
      <c r="J46" s="2"/>
    </row>
    <row r="47" spans="2:10" x14ac:dyDescent="0.25">
      <c r="D47" s="2"/>
      <c r="E47" s="2"/>
      <c r="F47" s="2"/>
      <c r="G47" s="2"/>
      <c r="H47" s="2"/>
      <c r="I47" s="2"/>
      <c r="J47" s="2"/>
    </row>
    <row r="48" spans="2:10" x14ac:dyDescent="0.25">
      <c r="D48" s="2"/>
      <c r="E48" s="2"/>
      <c r="F48" s="2"/>
      <c r="G48" s="2"/>
      <c r="H48" s="2"/>
      <c r="I48" s="2"/>
      <c r="J48" s="2"/>
    </row>
    <row r="49" spans="4:10" x14ac:dyDescent="0.25">
      <c r="D49" s="2"/>
      <c r="E49" s="2"/>
      <c r="F49" s="2"/>
      <c r="G49" s="2"/>
      <c r="H49" s="2"/>
      <c r="I49" s="2"/>
      <c r="J49" s="2"/>
    </row>
    <row r="50" spans="4:10" x14ac:dyDescent="0.25">
      <c r="D50" s="2"/>
      <c r="E50" s="2"/>
      <c r="F50" s="2"/>
      <c r="G50" s="2"/>
      <c r="H50" s="2"/>
      <c r="I50" s="2"/>
      <c r="J50" s="2"/>
    </row>
    <row r="51" spans="4:10" x14ac:dyDescent="0.25">
      <c r="D51" s="2"/>
      <c r="E51" s="2"/>
      <c r="F51" s="2"/>
      <c r="G51" s="2"/>
      <c r="H51" s="2"/>
      <c r="I51" s="2"/>
      <c r="J51" s="2"/>
    </row>
    <row r="52" spans="4:10" x14ac:dyDescent="0.25">
      <c r="D52" s="2"/>
      <c r="E52" s="2"/>
      <c r="F52" s="2"/>
      <c r="G52" s="2"/>
      <c r="H52" s="2"/>
      <c r="I52" s="2"/>
      <c r="J52" s="2"/>
    </row>
    <row r="53" spans="4:10" x14ac:dyDescent="0.25">
      <c r="D53" s="2"/>
      <c r="E53" s="2"/>
      <c r="F53" s="2"/>
      <c r="G53" s="2"/>
      <c r="H53" s="2"/>
      <c r="I53" s="2"/>
      <c r="J53" s="2"/>
    </row>
    <row r="54" spans="4:10" x14ac:dyDescent="0.25">
      <c r="D54" s="2"/>
      <c r="E54" s="2"/>
      <c r="F54" s="2"/>
      <c r="G54" s="2"/>
      <c r="H54" s="2"/>
      <c r="I54" s="2"/>
      <c r="J54" s="2"/>
    </row>
    <row r="55" spans="4:10" x14ac:dyDescent="0.25">
      <c r="D55" s="2"/>
      <c r="E55" s="2"/>
      <c r="F55" s="2"/>
      <c r="G55" s="2"/>
      <c r="H55" s="2"/>
      <c r="I55" s="2"/>
      <c r="J55" s="2"/>
    </row>
    <row r="56" spans="4:10" x14ac:dyDescent="0.25">
      <c r="D56" s="2"/>
      <c r="E56" s="2"/>
      <c r="F56" s="2"/>
      <c r="G56" s="2"/>
      <c r="H56" s="2"/>
      <c r="I56" s="2"/>
      <c r="J56" s="2"/>
    </row>
    <row r="57" spans="4:10" x14ac:dyDescent="0.25">
      <c r="D57" s="2"/>
      <c r="E57" s="2"/>
      <c r="F57" s="2"/>
      <c r="G57" s="2"/>
      <c r="H57" s="2"/>
      <c r="I57" s="2"/>
      <c r="J57" s="2"/>
    </row>
    <row r="58" spans="4:10" x14ac:dyDescent="0.25">
      <c r="D58" s="2"/>
      <c r="E58" s="2"/>
      <c r="F58" s="2"/>
      <c r="G58" s="2"/>
      <c r="H58" s="2"/>
      <c r="I58" s="2"/>
      <c r="J58" s="2"/>
    </row>
    <row r="59" spans="4:10" x14ac:dyDescent="0.25">
      <c r="D59" s="2"/>
      <c r="E59" s="2"/>
      <c r="F59" s="2"/>
      <c r="G59" s="2"/>
      <c r="H59" s="2"/>
      <c r="I59" s="2"/>
      <c r="J59" s="2"/>
    </row>
    <row r="60" spans="4:10" x14ac:dyDescent="0.25">
      <c r="D60" s="2"/>
      <c r="E60" s="2"/>
      <c r="F60" s="2"/>
      <c r="G60" s="2"/>
      <c r="H60" s="2"/>
      <c r="I60" s="2"/>
      <c r="J60" s="2"/>
    </row>
    <row r="61" spans="4:10" x14ac:dyDescent="0.25">
      <c r="D61" s="2"/>
      <c r="E61" s="2"/>
      <c r="F61" s="2"/>
      <c r="G61" s="2"/>
      <c r="H61" s="2"/>
      <c r="I61" s="2"/>
      <c r="J61" s="2"/>
    </row>
    <row r="62" spans="4:10" x14ac:dyDescent="0.25">
      <c r="D62" s="2"/>
      <c r="E62" s="2"/>
      <c r="F62" s="2"/>
      <c r="G62" s="2"/>
      <c r="H62" s="2"/>
      <c r="I62" s="2"/>
      <c r="J62" s="2"/>
    </row>
    <row r="63" spans="4:10" x14ac:dyDescent="0.25">
      <c r="D63" s="2"/>
      <c r="E63" s="2"/>
      <c r="F63" s="2"/>
      <c r="G63" s="2"/>
      <c r="H63" s="2"/>
      <c r="I63" s="2"/>
      <c r="J63" s="2"/>
    </row>
    <row r="64" spans="4:10" x14ac:dyDescent="0.25">
      <c r="D64" s="2"/>
      <c r="E64" s="2"/>
      <c r="F64" s="2"/>
      <c r="G64" s="2"/>
      <c r="H64" s="2"/>
      <c r="I64" s="2"/>
      <c r="J64" s="2"/>
    </row>
    <row r="65" spans="4:10" x14ac:dyDescent="0.25">
      <c r="D65" s="2"/>
      <c r="E65" s="2"/>
      <c r="F65" s="2"/>
      <c r="G65" s="2"/>
      <c r="H65" s="2"/>
      <c r="I65" s="2"/>
      <c r="J65" s="2"/>
    </row>
    <row r="66" spans="4:10" x14ac:dyDescent="0.25">
      <c r="D66" s="2"/>
      <c r="E66" s="2"/>
      <c r="F66" s="2"/>
      <c r="G66" s="2"/>
      <c r="H66" s="2"/>
      <c r="I66" s="2"/>
      <c r="J66" s="2"/>
    </row>
    <row r="67" spans="4:10" x14ac:dyDescent="0.25">
      <c r="D67" s="2"/>
      <c r="E67" s="2"/>
      <c r="F67" s="2"/>
      <c r="G67" s="2"/>
      <c r="H67" s="2"/>
      <c r="I67" s="2"/>
      <c r="J67" s="2"/>
    </row>
    <row r="68" spans="4:10" x14ac:dyDescent="0.25">
      <c r="D68" s="2"/>
      <c r="E68" s="2"/>
      <c r="F68" s="2"/>
      <c r="G68" s="2"/>
      <c r="H68" s="2"/>
      <c r="I68" s="2"/>
      <c r="J68" s="2"/>
    </row>
    <row r="69" spans="4:10" x14ac:dyDescent="0.25">
      <c r="D69" s="2"/>
      <c r="E69" s="2"/>
      <c r="F69" s="2"/>
      <c r="G69" s="2"/>
      <c r="H69" s="2"/>
      <c r="I69" s="2"/>
      <c r="J69" s="2"/>
    </row>
    <row r="70" spans="4:10" x14ac:dyDescent="0.25">
      <c r="D70" s="2"/>
      <c r="E70" s="2"/>
      <c r="F70" s="2"/>
      <c r="G70" s="2"/>
      <c r="H70" s="2"/>
      <c r="I70" s="2"/>
      <c r="J70" s="2"/>
    </row>
    <row r="71" spans="4:10" x14ac:dyDescent="0.25">
      <c r="D71" s="2"/>
      <c r="E71" s="2"/>
      <c r="F71" s="2"/>
      <c r="G71" s="2"/>
      <c r="H71" s="2"/>
      <c r="I71" s="2"/>
      <c r="J71" s="2"/>
    </row>
    <row r="72" spans="4:10" x14ac:dyDescent="0.25">
      <c r="D72" s="2"/>
      <c r="E72" s="2"/>
      <c r="F72" s="2"/>
      <c r="G72" s="2"/>
      <c r="H72" s="2"/>
      <c r="I72" s="2"/>
      <c r="J72" s="2"/>
    </row>
    <row r="73" spans="4:10" x14ac:dyDescent="0.25">
      <c r="D73" s="2"/>
      <c r="E73" s="2"/>
      <c r="F73" s="2"/>
      <c r="G73" s="2"/>
      <c r="H73" s="2"/>
      <c r="I73" s="2"/>
      <c r="J73" s="2"/>
    </row>
    <row r="74" spans="4:10" x14ac:dyDescent="0.25">
      <c r="D74" s="2"/>
      <c r="E74" s="2"/>
      <c r="F74" s="2"/>
      <c r="G74" s="2"/>
      <c r="H74" s="2"/>
      <c r="I74" s="2"/>
      <c r="J74" s="2"/>
    </row>
    <row r="75" spans="4:10" x14ac:dyDescent="0.25">
      <c r="D75" s="2"/>
      <c r="E75" s="2"/>
      <c r="F75" s="2"/>
      <c r="G75" s="2"/>
      <c r="H75" s="2"/>
      <c r="I75" s="2"/>
      <c r="J75" s="2"/>
    </row>
    <row r="76" spans="4:10" x14ac:dyDescent="0.25">
      <c r="D76" s="2"/>
      <c r="E76" s="2"/>
      <c r="F76" s="2"/>
      <c r="G76" s="2"/>
      <c r="H76" s="2"/>
      <c r="I76" s="2"/>
      <c r="J76" s="2"/>
    </row>
    <row r="77" spans="4:10" x14ac:dyDescent="0.25">
      <c r="D77" s="2"/>
      <c r="E77" s="2"/>
      <c r="F77" s="2"/>
      <c r="G77" s="2"/>
      <c r="H77" s="2"/>
      <c r="I77" s="2"/>
      <c r="J77" s="2"/>
    </row>
    <row r="78" spans="4:10" x14ac:dyDescent="0.25">
      <c r="D78" s="2"/>
      <c r="E78" s="2"/>
      <c r="F78" s="2"/>
      <c r="G78" s="2"/>
      <c r="H78" s="2"/>
      <c r="I78" s="2"/>
      <c r="J78" s="2"/>
    </row>
    <row r="79" spans="4:10" x14ac:dyDescent="0.25">
      <c r="D79" s="2"/>
      <c r="E79" s="2"/>
      <c r="F79" s="2"/>
      <c r="G79" s="2"/>
      <c r="H79" s="2"/>
      <c r="I79" s="2"/>
      <c r="J79" s="2"/>
    </row>
    <row r="80" spans="4:10" x14ac:dyDescent="0.25">
      <c r="D80" s="2"/>
      <c r="E80" s="2"/>
      <c r="F80" s="2"/>
      <c r="G80" s="2"/>
      <c r="H80" s="2"/>
      <c r="I80" s="2"/>
      <c r="J80" s="2"/>
    </row>
    <row r="81" spans="4:10" x14ac:dyDescent="0.25">
      <c r="D81" s="2"/>
      <c r="E81" s="2"/>
      <c r="F81" s="2"/>
      <c r="G81" s="2"/>
      <c r="H81" s="2"/>
      <c r="I81" s="2"/>
      <c r="J81" s="2"/>
    </row>
    <row r="82" spans="4:10" x14ac:dyDescent="0.25">
      <c r="D82" s="2"/>
      <c r="E82" s="2"/>
      <c r="F82" s="2"/>
      <c r="G82" s="2"/>
      <c r="H82" s="2"/>
      <c r="I82" s="2"/>
      <c r="J82" s="2"/>
    </row>
    <row r="83" spans="4:10" x14ac:dyDescent="0.25">
      <c r="D83" s="2"/>
      <c r="E83" s="2"/>
      <c r="F83" s="2"/>
      <c r="G83" s="2"/>
      <c r="H83" s="2"/>
      <c r="I83" s="2"/>
      <c r="J83" s="2"/>
    </row>
    <row r="84" spans="4:10" x14ac:dyDescent="0.25">
      <c r="D84" s="2"/>
      <c r="E84" s="2"/>
      <c r="F84" s="2"/>
      <c r="G84" s="2"/>
      <c r="H84" s="2"/>
      <c r="I84" s="2"/>
      <c r="J84" s="2"/>
    </row>
    <row r="85" spans="4:10" x14ac:dyDescent="0.25">
      <c r="D85" s="2"/>
      <c r="E85" s="2"/>
      <c r="F85" s="2"/>
      <c r="G85" s="2"/>
      <c r="H85" s="2"/>
      <c r="I85" s="2"/>
      <c r="J85" s="2"/>
    </row>
    <row r="86" spans="4:10" x14ac:dyDescent="0.25">
      <c r="D86" s="2"/>
      <c r="E86" s="2"/>
      <c r="F86" s="2"/>
      <c r="G86" s="2"/>
      <c r="H86" s="2"/>
      <c r="I86" s="2"/>
      <c r="J86" s="2"/>
    </row>
    <row r="87" spans="4:10" x14ac:dyDescent="0.25">
      <c r="D87" s="2"/>
      <c r="E87" s="2"/>
      <c r="F87" s="2"/>
      <c r="G87" s="2"/>
      <c r="H87" s="2"/>
      <c r="I87" s="2"/>
      <c r="J87" s="2"/>
    </row>
    <row r="88" spans="4:10" x14ac:dyDescent="0.25">
      <c r="D88" s="2"/>
      <c r="E88" s="2"/>
      <c r="F88" s="2"/>
      <c r="G88" s="2"/>
      <c r="H88" s="2"/>
      <c r="I88" s="2"/>
      <c r="J88" s="2"/>
    </row>
    <row r="89" spans="4:10" x14ac:dyDescent="0.25">
      <c r="D89" s="2"/>
      <c r="E89" s="2"/>
      <c r="F89" s="2"/>
      <c r="G89" s="2"/>
      <c r="H89" s="2"/>
      <c r="I89" s="2"/>
      <c r="J89" s="2"/>
    </row>
    <row r="90" spans="4:10" x14ac:dyDescent="0.25">
      <c r="D90" s="2"/>
      <c r="E90" s="2"/>
      <c r="F90" s="2"/>
      <c r="G90" s="2"/>
      <c r="H90" s="2"/>
      <c r="I90" s="2"/>
      <c r="J90" s="2"/>
    </row>
    <row r="91" spans="4:10" x14ac:dyDescent="0.25">
      <c r="D91" s="2"/>
      <c r="E91" s="2"/>
      <c r="F91" s="2"/>
      <c r="G91" s="2"/>
      <c r="H91" s="2"/>
      <c r="I91" s="2"/>
      <c r="J91" s="2"/>
    </row>
    <row r="92" spans="4:10" x14ac:dyDescent="0.25">
      <c r="D92" s="2"/>
      <c r="E92" s="2"/>
      <c r="F92" s="2"/>
      <c r="G92" s="2"/>
      <c r="H92" s="2"/>
      <c r="I92" s="2"/>
      <c r="J9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topLeftCell="A22" workbookViewId="0">
      <selection activeCell="K37" sqref="K37"/>
    </sheetView>
  </sheetViews>
  <sheetFormatPr defaultRowHeight="15" x14ac:dyDescent="0.25"/>
  <cols>
    <col min="1" max="1" width="2.28515625" customWidth="1"/>
    <col min="2" max="2" width="6.5703125" customWidth="1"/>
    <col min="3" max="3" width="21" bestFit="1" customWidth="1"/>
    <col min="4" max="4" width="5.7109375" customWidth="1"/>
    <col min="5" max="5" width="9.28515625" bestFit="1" customWidth="1"/>
    <col min="6" max="6" width="11.5703125" bestFit="1" customWidth="1"/>
    <col min="7" max="8" width="11.28515625" bestFit="1" customWidth="1"/>
  </cols>
  <sheetData>
    <row r="1" spans="1:8" x14ac:dyDescent="0.25">
      <c r="A1" s="1" t="s">
        <v>131</v>
      </c>
    </row>
    <row r="2" spans="1:8" x14ac:dyDescent="0.25">
      <c r="A2" s="1" t="s">
        <v>67</v>
      </c>
    </row>
    <row r="3" spans="1:8" x14ac:dyDescent="0.25">
      <c r="A3" s="1" t="s">
        <v>132</v>
      </c>
    </row>
    <row r="6" spans="1:8" ht="15.75" thickBot="1" x14ac:dyDescent="0.3">
      <c r="A6" t="s">
        <v>74</v>
      </c>
    </row>
    <row r="7" spans="1:8" x14ac:dyDescent="0.25">
      <c r="B7" s="31"/>
      <c r="C7" s="31"/>
      <c r="D7" s="31" t="s">
        <v>54</v>
      </c>
      <c r="E7" s="31" t="s">
        <v>134</v>
      </c>
      <c r="F7" s="31" t="s">
        <v>136</v>
      </c>
      <c r="G7" s="31" t="s">
        <v>138</v>
      </c>
      <c r="H7" s="31" t="s">
        <v>138</v>
      </c>
    </row>
    <row r="8" spans="1:8" ht="15.75" thickBot="1" x14ac:dyDescent="0.3">
      <c r="B8" s="32" t="s">
        <v>70</v>
      </c>
      <c r="C8" s="32" t="s">
        <v>71</v>
      </c>
      <c r="D8" s="32" t="s">
        <v>133</v>
      </c>
      <c r="E8" s="32" t="s">
        <v>135</v>
      </c>
      <c r="F8" s="32" t="s">
        <v>137</v>
      </c>
      <c r="G8" s="32" t="s">
        <v>139</v>
      </c>
      <c r="H8" s="32" t="s">
        <v>140</v>
      </c>
    </row>
    <row r="9" spans="1:8" x14ac:dyDescent="0.25">
      <c r="B9" s="19" t="s">
        <v>27</v>
      </c>
      <c r="C9" s="19" t="s">
        <v>80</v>
      </c>
      <c r="D9" s="21">
        <v>0</v>
      </c>
      <c r="E9" s="21">
        <v>0</v>
      </c>
      <c r="F9" s="19">
        <v>-1</v>
      </c>
      <c r="G9" s="19">
        <v>1E+30</v>
      </c>
      <c r="H9" s="19">
        <v>0</v>
      </c>
    </row>
    <row r="10" spans="1:8" x14ac:dyDescent="0.25">
      <c r="B10" s="19" t="s">
        <v>28</v>
      </c>
      <c r="C10" s="19" t="s">
        <v>80</v>
      </c>
      <c r="D10" s="21">
        <v>2</v>
      </c>
      <c r="E10" s="21">
        <v>0</v>
      </c>
      <c r="F10" s="19">
        <v>0</v>
      </c>
      <c r="G10" s="19">
        <v>1E+30</v>
      </c>
      <c r="H10" s="19">
        <v>0</v>
      </c>
    </row>
    <row r="11" spans="1:8" x14ac:dyDescent="0.25">
      <c r="B11" s="19" t="s">
        <v>29</v>
      </c>
      <c r="C11" s="19" t="s">
        <v>80</v>
      </c>
      <c r="D11" s="21">
        <v>6</v>
      </c>
      <c r="E11" s="21">
        <v>0</v>
      </c>
      <c r="F11" s="19">
        <v>0</v>
      </c>
      <c r="G11" s="19">
        <v>1E+30</v>
      </c>
      <c r="H11" s="19">
        <v>0</v>
      </c>
    </row>
    <row r="12" spans="1:8" x14ac:dyDescent="0.25">
      <c r="B12" s="19" t="s">
        <v>30</v>
      </c>
      <c r="C12" s="19" t="s">
        <v>80</v>
      </c>
      <c r="D12" s="21">
        <v>16</v>
      </c>
      <c r="E12" s="21">
        <v>0</v>
      </c>
      <c r="F12" s="19">
        <v>0</v>
      </c>
      <c r="G12" s="19">
        <v>1E+30</v>
      </c>
      <c r="H12" s="19">
        <v>0</v>
      </c>
    </row>
    <row r="13" spans="1:8" x14ac:dyDescent="0.25">
      <c r="B13" s="19" t="s">
        <v>31</v>
      </c>
      <c r="C13" s="19" t="s">
        <v>80</v>
      </c>
      <c r="D13" s="21">
        <v>22</v>
      </c>
      <c r="E13" s="21">
        <v>0</v>
      </c>
      <c r="F13" s="19">
        <v>0</v>
      </c>
      <c r="G13" s="19">
        <v>1E+30</v>
      </c>
      <c r="H13" s="19">
        <v>0</v>
      </c>
    </row>
    <row r="14" spans="1:8" x14ac:dyDescent="0.25">
      <c r="B14" s="19" t="s">
        <v>32</v>
      </c>
      <c r="C14" s="19" t="s">
        <v>80</v>
      </c>
      <c r="D14" s="21">
        <v>20</v>
      </c>
      <c r="E14" s="21">
        <v>0</v>
      </c>
      <c r="F14" s="19">
        <v>0</v>
      </c>
      <c r="G14" s="19">
        <v>1E+30</v>
      </c>
      <c r="H14" s="19">
        <v>0</v>
      </c>
    </row>
    <row r="15" spans="1:8" x14ac:dyDescent="0.25">
      <c r="B15" s="19" t="s">
        <v>33</v>
      </c>
      <c r="C15" s="19" t="s">
        <v>80</v>
      </c>
      <c r="D15" s="21">
        <v>33</v>
      </c>
      <c r="E15" s="21">
        <v>0</v>
      </c>
      <c r="F15" s="19">
        <v>0</v>
      </c>
      <c r="G15" s="19">
        <v>0</v>
      </c>
      <c r="H15" s="19">
        <v>0</v>
      </c>
    </row>
    <row r="16" spans="1:8" x14ac:dyDescent="0.25">
      <c r="B16" s="19" t="s">
        <v>34</v>
      </c>
      <c r="C16" s="19" t="s">
        <v>80</v>
      </c>
      <c r="D16" s="21">
        <v>42</v>
      </c>
      <c r="E16" s="21">
        <v>0</v>
      </c>
      <c r="F16" s="19">
        <v>0</v>
      </c>
      <c r="G16" s="19">
        <v>0</v>
      </c>
      <c r="H16" s="19">
        <v>0</v>
      </c>
    </row>
    <row r="17" spans="1:8" x14ac:dyDescent="0.25">
      <c r="B17" s="19" t="s">
        <v>35</v>
      </c>
      <c r="C17" s="19" t="s">
        <v>80</v>
      </c>
      <c r="D17" s="21">
        <v>25</v>
      </c>
      <c r="E17" s="21">
        <v>0</v>
      </c>
      <c r="F17" s="19">
        <v>0</v>
      </c>
      <c r="G17" s="19">
        <v>1E+30</v>
      </c>
      <c r="H17" s="19">
        <v>0</v>
      </c>
    </row>
    <row r="18" spans="1:8" x14ac:dyDescent="0.25">
      <c r="B18" s="19" t="s">
        <v>36</v>
      </c>
      <c r="C18" s="19" t="s">
        <v>80</v>
      </c>
      <c r="D18" s="21">
        <v>33</v>
      </c>
      <c r="E18" s="21">
        <v>0</v>
      </c>
      <c r="F18" s="19">
        <v>0</v>
      </c>
      <c r="G18" s="19">
        <v>1E+30</v>
      </c>
      <c r="H18" s="19">
        <v>0</v>
      </c>
    </row>
    <row r="19" spans="1:8" x14ac:dyDescent="0.25">
      <c r="B19" s="19" t="s">
        <v>37</v>
      </c>
      <c r="C19" s="19" t="s">
        <v>80</v>
      </c>
      <c r="D19" s="21">
        <v>38</v>
      </c>
      <c r="E19" s="21">
        <v>0</v>
      </c>
      <c r="F19" s="19">
        <v>0</v>
      </c>
      <c r="G19" s="19">
        <v>0</v>
      </c>
      <c r="H19" s="19">
        <v>0</v>
      </c>
    </row>
    <row r="20" spans="1:8" x14ac:dyDescent="0.25">
      <c r="B20" s="19" t="s">
        <v>38</v>
      </c>
      <c r="C20" s="19" t="s">
        <v>80</v>
      </c>
      <c r="D20" s="21">
        <v>38</v>
      </c>
      <c r="E20" s="21">
        <v>0</v>
      </c>
      <c r="F20" s="19">
        <v>0</v>
      </c>
      <c r="G20" s="19">
        <v>1E+30</v>
      </c>
      <c r="H20" s="19">
        <v>0</v>
      </c>
    </row>
    <row r="21" spans="1:8" ht="15.75" thickBot="1" x14ac:dyDescent="0.3">
      <c r="B21" s="18" t="s">
        <v>39</v>
      </c>
      <c r="C21" s="18" t="s">
        <v>80</v>
      </c>
      <c r="D21" s="20">
        <v>44</v>
      </c>
      <c r="E21" s="20">
        <v>0</v>
      </c>
      <c r="F21" s="18">
        <v>1</v>
      </c>
      <c r="G21" s="18">
        <v>1E+30</v>
      </c>
      <c r="H21" s="18">
        <v>0</v>
      </c>
    </row>
    <row r="23" spans="1:8" ht="15.75" thickBot="1" x14ac:dyDescent="0.3">
      <c r="A23" t="s">
        <v>26</v>
      </c>
    </row>
    <row r="24" spans="1:8" x14ac:dyDescent="0.25">
      <c r="B24" s="31"/>
      <c r="C24" s="31"/>
      <c r="D24" s="31" t="s">
        <v>54</v>
      </c>
      <c r="E24" s="31" t="s">
        <v>141</v>
      </c>
      <c r="F24" s="31" t="s">
        <v>143</v>
      </c>
      <c r="G24" s="31" t="s">
        <v>138</v>
      </c>
      <c r="H24" s="31" t="s">
        <v>138</v>
      </c>
    </row>
    <row r="25" spans="1:8" ht="15.75" thickBot="1" x14ac:dyDescent="0.3">
      <c r="B25" s="32" t="s">
        <v>70</v>
      </c>
      <c r="C25" s="32" t="s">
        <v>71</v>
      </c>
      <c r="D25" s="32" t="s">
        <v>133</v>
      </c>
      <c r="E25" s="32" t="s">
        <v>142</v>
      </c>
      <c r="F25" s="32" t="s">
        <v>144</v>
      </c>
      <c r="G25" s="32" t="s">
        <v>139</v>
      </c>
      <c r="H25" s="32" t="s">
        <v>140</v>
      </c>
    </row>
    <row r="26" spans="1:8" x14ac:dyDescent="0.25">
      <c r="B26" s="19" t="s">
        <v>81</v>
      </c>
      <c r="C26" s="19" t="s">
        <v>82</v>
      </c>
      <c r="D26" s="36">
        <v>2</v>
      </c>
      <c r="E26" s="36">
        <v>1</v>
      </c>
      <c r="F26" s="37">
        <v>2</v>
      </c>
      <c r="G26" s="37">
        <v>1E+30</v>
      </c>
      <c r="H26" s="37">
        <v>2</v>
      </c>
    </row>
    <row r="27" spans="1:8" x14ac:dyDescent="0.25">
      <c r="B27" s="19" t="s">
        <v>85</v>
      </c>
      <c r="C27" s="19" t="s">
        <v>86</v>
      </c>
      <c r="D27" s="36">
        <v>4</v>
      </c>
      <c r="E27" s="36">
        <v>1</v>
      </c>
      <c r="F27" s="37">
        <v>4</v>
      </c>
      <c r="G27" s="37">
        <v>1E+30</v>
      </c>
      <c r="H27" s="37">
        <v>6</v>
      </c>
    </row>
    <row r="28" spans="1:8" x14ac:dyDescent="0.25">
      <c r="B28" s="19" t="s">
        <v>88</v>
      </c>
      <c r="C28" s="19" t="s">
        <v>89</v>
      </c>
      <c r="D28" s="36">
        <v>10</v>
      </c>
      <c r="E28" s="36">
        <v>1</v>
      </c>
      <c r="F28" s="37">
        <v>10</v>
      </c>
      <c r="G28" s="37">
        <v>1E+30</v>
      </c>
      <c r="H28" s="37">
        <v>16</v>
      </c>
    </row>
    <row r="29" spans="1:8" x14ac:dyDescent="0.25">
      <c r="B29" s="19" t="s">
        <v>91</v>
      </c>
      <c r="C29" s="19" t="s">
        <v>92</v>
      </c>
      <c r="D29" s="36">
        <v>6</v>
      </c>
      <c r="E29" s="36">
        <v>0</v>
      </c>
      <c r="F29" s="37">
        <v>6</v>
      </c>
      <c r="G29" s="37">
        <v>4</v>
      </c>
      <c r="H29" s="37">
        <v>22</v>
      </c>
    </row>
    <row r="30" spans="1:8" x14ac:dyDescent="0.25">
      <c r="B30" s="19" t="s">
        <v>94</v>
      </c>
      <c r="C30" s="19" t="s">
        <v>95</v>
      </c>
      <c r="D30" s="36">
        <v>4</v>
      </c>
      <c r="E30" s="36">
        <v>1</v>
      </c>
      <c r="F30" s="37">
        <v>4</v>
      </c>
      <c r="G30" s="37">
        <v>1E+30</v>
      </c>
      <c r="H30" s="37">
        <v>2</v>
      </c>
    </row>
    <row r="31" spans="1:8" x14ac:dyDescent="0.25">
      <c r="B31" s="19" t="s">
        <v>97</v>
      </c>
      <c r="C31" s="19" t="s">
        <v>98</v>
      </c>
      <c r="D31" s="36">
        <v>13</v>
      </c>
      <c r="E31" s="36">
        <v>0</v>
      </c>
      <c r="F31" s="37">
        <v>0</v>
      </c>
      <c r="G31" s="37">
        <v>13</v>
      </c>
      <c r="H31" s="37">
        <v>1E+30</v>
      </c>
    </row>
    <row r="32" spans="1:8" x14ac:dyDescent="0.25">
      <c r="B32" s="19" t="s">
        <v>101</v>
      </c>
      <c r="C32" s="19" t="s">
        <v>102</v>
      </c>
      <c r="D32" s="36">
        <v>5</v>
      </c>
      <c r="E32" s="36">
        <v>1</v>
      </c>
      <c r="F32" s="37">
        <v>5</v>
      </c>
      <c r="G32" s="37">
        <v>1E+30</v>
      </c>
      <c r="H32" s="37">
        <v>2</v>
      </c>
    </row>
    <row r="33" spans="2:8" x14ac:dyDescent="0.25">
      <c r="B33" s="19" t="s">
        <v>104</v>
      </c>
      <c r="C33" s="19" t="s">
        <v>105</v>
      </c>
      <c r="D33" s="36">
        <v>11</v>
      </c>
      <c r="E33" s="36">
        <v>0</v>
      </c>
      <c r="F33" s="37">
        <v>7</v>
      </c>
      <c r="G33" s="37">
        <v>4</v>
      </c>
      <c r="H33" s="37">
        <v>1E+30</v>
      </c>
    </row>
    <row r="34" spans="2:8" x14ac:dyDescent="0.25">
      <c r="B34" s="19" t="s">
        <v>107</v>
      </c>
      <c r="C34" s="19" t="s">
        <v>108</v>
      </c>
      <c r="D34" s="36">
        <v>9</v>
      </c>
      <c r="E34" s="36">
        <v>0</v>
      </c>
      <c r="F34" s="37">
        <v>9</v>
      </c>
      <c r="G34" s="37">
        <v>4</v>
      </c>
      <c r="H34" s="37">
        <v>1E+30</v>
      </c>
    </row>
    <row r="35" spans="2:8" x14ac:dyDescent="0.25">
      <c r="B35" s="19" t="s">
        <v>110</v>
      </c>
      <c r="C35" s="19" t="s">
        <v>111</v>
      </c>
      <c r="D35" s="36">
        <v>9</v>
      </c>
      <c r="E35" s="36">
        <v>0</v>
      </c>
      <c r="F35" s="37">
        <v>7</v>
      </c>
      <c r="G35" s="37">
        <v>2</v>
      </c>
      <c r="H35" s="37">
        <v>1E+30</v>
      </c>
    </row>
    <row r="36" spans="2:8" x14ac:dyDescent="0.25">
      <c r="B36" s="19" t="s">
        <v>113</v>
      </c>
      <c r="C36" s="19" t="s">
        <v>114</v>
      </c>
      <c r="D36" s="36">
        <v>8</v>
      </c>
      <c r="E36" s="36">
        <v>1</v>
      </c>
      <c r="F36" s="37">
        <v>8</v>
      </c>
      <c r="G36" s="37">
        <v>1E+30</v>
      </c>
      <c r="H36" s="37">
        <v>4</v>
      </c>
    </row>
    <row r="37" spans="2:8" x14ac:dyDescent="0.25">
      <c r="B37" s="19" t="s">
        <v>116</v>
      </c>
      <c r="C37" s="19" t="s">
        <v>117</v>
      </c>
      <c r="D37" s="36">
        <v>5</v>
      </c>
      <c r="E37" s="36">
        <v>0</v>
      </c>
      <c r="F37" s="37">
        <v>4</v>
      </c>
      <c r="G37" s="37">
        <v>1</v>
      </c>
      <c r="H37" s="37">
        <v>1E+30</v>
      </c>
    </row>
    <row r="38" spans="2:8" x14ac:dyDescent="0.25">
      <c r="B38" s="19" t="s">
        <v>119</v>
      </c>
      <c r="C38" s="19" t="s">
        <v>120</v>
      </c>
      <c r="D38" s="36">
        <v>0</v>
      </c>
      <c r="E38" s="36">
        <v>0</v>
      </c>
      <c r="F38" s="37">
        <v>0</v>
      </c>
      <c r="G38" s="37">
        <v>1</v>
      </c>
      <c r="H38" s="37">
        <v>1E+30</v>
      </c>
    </row>
    <row r="39" spans="2:8" x14ac:dyDescent="0.25">
      <c r="B39" s="19" t="s">
        <v>122</v>
      </c>
      <c r="C39" s="19" t="s">
        <v>123</v>
      </c>
      <c r="D39" s="36">
        <v>5</v>
      </c>
      <c r="E39" s="36">
        <v>1</v>
      </c>
      <c r="F39" s="37">
        <v>5</v>
      </c>
      <c r="G39" s="37">
        <v>1E+30</v>
      </c>
      <c r="H39" s="37">
        <v>1</v>
      </c>
    </row>
    <row r="40" spans="2:8" x14ac:dyDescent="0.25">
      <c r="B40" s="19" t="s">
        <v>125</v>
      </c>
      <c r="C40" s="19" t="s">
        <v>126</v>
      </c>
      <c r="D40" s="36">
        <v>2</v>
      </c>
      <c r="E40" s="36">
        <v>0</v>
      </c>
      <c r="F40" s="37">
        <v>2</v>
      </c>
      <c r="G40" s="37">
        <v>4</v>
      </c>
      <c r="H40" s="37">
        <v>1E+30</v>
      </c>
    </row>
    <row r="41" spans="2:8" ht="15.75" thickBot="1" x14ac:dyDescent="0.3">
      <c r="B41" s="18" t="s">
        <v>128</v>
      </c>
      <c r="C41" s="18" t="s">
        <v>129</v>
      </c>
      <c r="D41" s="38">
        <v>6</v>
      </c>
      <c r="E41" s="38">
        <v>1</v>
      </c>
      <c r="F41" s="39">
        <v>6</v>
      </c>
      <c r="G41" s="39">
        <v>1E+30</v>
      </c>
      <c r="H41" s="39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H5" sqref="H5"/>
    </sheetView>
  </sheetViews>
  <sheetFormatPr defaultRowHeight="15" x14ac:dyDescent="0.25"/>
  <cols>
    <col min="1" max="1" width="4.28515625" customWidth="1"/>
    <col min="2" max="4" width="11" customWidth="1"/>
    <col min="5" max="5" width="12.140625" customWidth="1"/>
    <col min="6" max="6" width="6.28515625" customWidth="1"/>
    <col min="7" max="7" width="12.5703125" customWidth="1"/>
    <col min="8" max="8" width="11.5703125" customWidth="1"/>
    <col min="9" max="10" width="14" customWidth="1"/>
    <col min="11" max="11" width="9.28515625" customWidth="1"/>
    <col min="12" max="12" width="11.28515625" customWidth="1"/>
    <col min="13" max="13" width="11" customWidth="1"/>
    <col min="14" max="14" width="6.7109375" customWidth="1"/>
    <col min="15" max="15" width="6.5703125" customWidth="1"/>
    <col min="16" max="16" width="5.85546875" customWidth="1"/>
    <col min="17" max="17" width="4.85546875" customWidth="1"/>
  </cols>
  <sheetData>
    <row r="1" spans="1:18" x14ac:dyDescent="0.25">
      <c r="A1" s="1" t="s">
        <v>57</v>
      </c>
    </row>
    <row r="3" spans="1:18" x14ac:dyDescent="0.25">
      <c r="E3" s="6" t="s">
        <v>26</v>
      </c>
      <c r="F3" s="23"/>
      <c r="H3" s="9" t="s">
        <v>145</v>
      </c>
      <c r="J3" s="6" t="s">
        <v>59</v>
      </c>
      <c r="K3" s="6"/>
      <c r="L3" s="27"/>
    </row>
    <row r="4" spans="1:18" ht="15.75" thickBot="1" x14ac:dyDescent="0.3">
      <c r="B4" s="7" t="s">
        <v>0</v>
      </c>
      <c r="C4" s="8" t="s">
        <v>61</v>
      </c>
      <c r="D4" s="8" t="s">
        <v>62</v>
      </c>
      <c r="E4" s="8" t="s">
        <v>60</v>
      </c>
      <c r="F4" s="8" t="s">
        <v>63</v>
      </c>
      <c r="G4" s="8" t="s">
        <v>6</v>
      </c>
      <c r="H4" s="8" t="s">
        <v>146</v>
      </c>
      <c r="I4" s="8" t="s">
        <v>58</v>
      </c>
      <c r="J4" s="8" t="s">
        <v>58</v>
      </c>
      <c r="K4" s="6"/>
      <c r="L4" s="6"/>
      <c r="M4" s="6"/>
      <c r="N4" s="9"/>
      <c r="O4" s="9"/>
      <c r="P4" s="6"/>
      <c r="Q4" s="9"/>
      <c r="R4" s="23"/>
    </row>
    <row r="5" spans="1:18" x14ac:dyDescent="0.25">
      <c r="B5" s="4" t="s">
        <v>10</v>
      </c>
      <c r="C5" s="9">
        <v>1</v>
      </c>
      <c r="D5" s="9">
        <v>2</v>
      </c>
      <c r="E5" s="9">
        <f>+J6-J5</f>
        <v>2</v>
      </c>
      <c r="F5" s="29" t="s">
        <v>65</v>
      </c>
      <c r="G5" s="33">
        <v>2</v>
      </c>
      <c r="H5" s="34" t="str">
        <f>IF('Relatório de sensibilidade 1'!E26=1, "Crítica","Não crítica")</f>
        <v>Crítica</v>
      </c>
      <c r="I5" s="9">
        <v>1</v>
      </c>
      <c r="J5" s="26">
        <v>0</v>
      </c>
      <c r="K5" s="6"/>
      <c r="L5" s="6"/>
      <c r="M5" s="9"/>
      <c r="N5" s="9"/>
      <c r="O5" s="9"/>
      <c r="P5" s="9"/>
      <c r="Q5" s="9"/>
      <c r="R5" s="23"/>
    </row>
    <row r="6" spans="1:18" x14ac:dyDescent="0.25">
      <c r="B6" s="4" t="s">
        <v>11</v>
      </c>
      <c r="C6" s="9">
        <v>2</v>
      </c>
      <c r="D6" s="9">
        <v>3</v>
      </c>
      <c r="E6" s="9">
        <f>+J7-J6</f>
        <v>4</v>
      </c>
      <c r="F6" s="29" t="s">
        <v>65</v>
      </c>
      <c r="G6" s="3">
        <v>4</v>
      </c>
      <c r="H6" s="35" t="str">
        <f>IF('Relatório de sensibilidade 1'!E27=1, "Crítica","Não crítica")</f>
        <v>Crítica</v>
      </c>
      <c r="I6" s="9">
        <f>+I5+1</f>
        <v>2</v>
      </c>
      <c r="J6" s="26">
        <v>2</v>
      </c>
      <c r="K6" s="6"/>
      <c r="L6" s="6"/>
      <c r="M6" s="9"/>
      <c r="N6" s="9"/>
      <c r="O6" s="9"/>
      <c r="P6" s="9"/>
      <c r="Q6" s="9"/>
      <c r="R6" s="23"/>
    </row>
    <row r="7" spans="1:18" x14ac:dyDescent="0.25">
      <c r="B7" s="4" t="s">
        <v>12</v>
      </c>
      <c r="C7" s="9">
        <v>3</v>
      </c>
      <c r="D7" s="9">
        <v>4</v>
      </c>
      <c r="E7" s="9">
        <f>+J8-J7</f>
        <v>10</v>
      </c>
      <c r="F7" s="29" t="s">
        <v>65</v>
      </c>
      <c r="G7" s="3">
        <v>10</v>
      </c>
      <c r="H7" s="35" t="str">
        <f>IF('Relatório de sensibilidade 1'!E28=1, "Crítica","Não crítica")</f>
        <v>Crítica</v>
      </c>
      <c r="I7" s="9">
        <f t="shared" ref="I7:I16" si="0">+I6+1</f>
        <v>3</v>
      </c>
      <c r="J7" s="26">
        <v>6</v>
      </c>
      <c r="K7" s="6"/>
      <c r="L7" s="6"/>
      <c r="M7" s="9"/>
      <c r="N7" s="9"/>
      <c r="O7" s="9"/>
      <c r="P7" s="9"/>
      <c r="Q7" s="9"/>
      <c r="R7" s="23"/>
    </row>
    <row r="8" spans="1:18" x14ac:dyDescent="0.25">
      <c r="B8" s="4" t="s">
        <v>13</v>
      </c>
      <c r="C8" s="9">
        <v>4</v>
      </c>
      <c r="D8" s="9">
        <v>5</v>
      </c>
      <c r="E8" s="9">
        <f>+J9-J8</f>
        <v>6</v>
      </c>
      <c r="F8" s="29" t="s">
        <v>65</v>
      </c>
      <c r="G8" s="3">
        <v>6</v>
      </c>
      <c r="H8" s="35" t="str">
        <f>IF('Relatório de sensibilidade 1'!E29=1, "Crítica","Não crítica")</f>
        <v>Não crítica</v>
      </c>
      <c r="I8" s="9">
        <f t="shared" si="0"/>
        <v>4</v>
      </c>
      <c r="J8" s="26">
        <v>16</v>
      </c>
      <c r="K8" s="6"/>
      <c r="L8" s="6"/>
      <c r="M8" s="9"/>
      <c r="N8" s="9"/>
      <c r="O8" s="9"/>
      <c r="P8" s="9"/>
      <c r="Q8" s="9"/>
      <c r="R8" s="23"/>
    </row>
    <row r="9" spans="1:18" x14ac:dyDescent="0.25">
      <c r="B9" s="4" t="s">
        <v>14</v>
      </c>
      <c r="C9" s="9">
        <v>4</v>
      </c>
      <c r="D9" s="9">
        <v>6</v>
      </c>
      <c r="E9" s="9">
        <f>+J10-J8</f>
        <v>4</v>
      </c>
      <c r="F9" s="29" t="s">
        <v>65</v>
      </c>
      <c r="G9" s="3">
        <v>4</v>
      </c>
      <c r="H9" s="35" t="str">
        <f>IF('Relatório de sensibilidade 1'!E30=1, "Crítica","Não crítica")</f>
        <v>Crítica</v>
      </c>
      <c r="I9" s="9">
        <f t="shared" si="0"/>
        <v>5</v>
      </c>
      <c r="J9" s="26">
        <v>22</v>
      </c>
      <c r="K9" s="6"/>
      <c r="L9" s="6"/>
      <c r="M9" s="9"/>
      <c r="N9" s="9"/>
      <c r="O9" s="9"/>
      <c r="P9" s="9"/>
      <c r="Q9" s="9"/>
      <c r="R9" s="23"/>
    </row>
    <row r="10" spans="1:18" x14ac:dyDescent="0.25">
      <c r="B10" s="4" t="s">
        <v>21</v>
      </c>
      <c r="C10" s="9">
        <v>6</v>
      </c>
      <c r="D10" s="9">
        <v>7</v>
      </c>
      <c r="E10" s="9">
        <f>+J11-J10</f>
        <v>13</v>
      </c>
      <c r="F10" s="29" t="s">
        <v>65</v>
      </c>
      <c r="G10" s="3">
        <v>0</v>
      </c>
      <c r="H10" s="35" t="str">
        <f>IF('Relatório de sensibilidade 1'!E31=1, "Crítica","Não crítica")</f>
        <v>Não crítica</v>
      </c>
      <c r="I10" s="9">
        <f t="shared" si="0"/>
        <v>6</v>
      </c>
      <c r="J10" s="26">
        <v>20</v>
      </c>
      <c r="K10" s="6"/>
      <c r="L10" s="6"/>
      <c r="M10" s="9"/>
      <c r="N10" s="9"/>
      <c r="O10" s="9"/>
      <c r="P10" s="9"/>
      <c r="Q10" s="9"/>
      <c r="R10" s="23"/>
    </row>
    <row r="11" spans="1:18" x14ac:dyDescent="0.25">
      <c r="B11" s="4" t="s">
        <v>15</v>
      </c>
      <c r="C11" s="9">
        <v>6</v>
      </c>
      <c r="D11" s="9">
        <v>9</v>
      </c>
      <c r="E11" s="9">
        <f>+J13-J10</f>
        <v>5</v>
      </c>
      <c r="F11" s="29" t="s">
        <v>65</v>
      </c>
      <c r="G11" s="3">
        <v>5</v>
      </c>
      <c r="H11" s="35" t="str">
        <f>IF('Relatório de sensibilidade 1'!E32=1, "Crítica","Não crítica")</f>
        <v>Crítica</v>
      </c>
      <c r="I11" s="9">
        <f t="shared" si="0"/>
        <v>7</v>
      </c>
      <c r="J11" s="26">
        <v>33</v>
      </c>
      <c r="K11" s="6"/>
      <c r="L11" s="6"/>
      <c r="M11" s="9"/>
      <c r="N11" s="9"/>
      <c r="O11" s="9"/>
      <c r="P11" s="9"/>
      <c r="Q11" s="9"/>
      <c r="R11" s="23"/>
    </row>
    <row r="12" spans="1:18" x14ac:dyDescent="0.25">
      <c r="B12" s="4" t="s">
        <v>16</v>
      </c>
      <c r="C12" s="9">
        <v>5</v>
      </c>
      <c r="D12" s="9">
        <v>7</v>
      </c>
      <c r="E12" s="9">
        <f>+J11-J9</f>
        <v>11</v>
      </c>
      <c r="F12" s="29" t="s">
        <v>65</v>
      </c>
      <c r="G12" s="3">
        <v>7</v>
      </c>
      <c r="H12" s="35" t="str">
        <f>IF('Relatório de sensibilidade 1'!E33=1, "Crítica","Não crítica")</f>
        <v>Não crítica</v>
      </c>
      <c r="I12" s="9">
        <f t="shared" si="0"/>
        <v>8</v>
      </c>
      <c r="J12" s="26">
        <v>42</v>
      </c>
      <c r="K12" s="6"/>
      <c r="L12" s="6"/>
      <c r="M12" s="9"/>
      <c r="N12" s="9"/>
      <c r="O12" s="9"/>
      <c r="P12" s="9"/>
      <c r="Q12" s="9"/>
      <c r="R12" s="23"/>
    </row>
    <row r="13" spans="1:18" x14ac:dyDescent="0.25">
      <c r="B13" s="4" t="s">
        <v>17</v>
      </c>
      <c r="C13" s="9">
        <v>7</v>
      </c>
      <c r="D13" s="9">
        <v>8</v>
      </c>
      <c r="E13" s="9">
        <f>+J12-J11</f>
        <v>9</v>
      </c>
      <c r="F13" s="29" t="s">
        <v>65</v>
      </c>
      <c r="G13" s="3">
        <v>9</v>
      </c>
      <c r="H13" s="35" t="str">
        <f>IF('Relatório de sensibilidade 1'!E34=1, "Crítica","Não crítica")</f>
        <v>Não crítica</v>
      </c>
      <c r="I13" s="9">
        <f t="shared" si="0"/>
        <v>9</v>
      </c>
      <c r="J13" s="26">
        <v>25</v>
      </c>
      <c r="K13" s="6"/>
      <c r="L13" s="6"/>
      <c r="M13" s="9"/>
      <c r="N13" s="9"/>
      <c r="O13" s="9"/>
      <c r="P13" s="9"/>
      <c r="Q13" s="9"/>
      <c r="R13" s="23"/>
    </row>
    <row r="14" spans="1:18" x14ac:dyDescent="0.25">
      <c r="B14" s="4" t="s">
        <v>18</v>
      </c>
      <c r="C14" s="9">
        <v>4</v>
      </c>
      <c r="D14" s="9">
        <v>9</v>
      </c>
      <c r="E14" s="9">
        <f>+J13-J8</f>
        <v>9</v>
      </c>
      <c r="F14" s="29" t="s">
        <v>65</v>
      </c>
      <c r="G14" s="3">
        <v>7</v>
      </c>
      <c r="H14" s="35" t="str">
        <f>IF('Relatório de sensibilidade 1'!E35=1, "Crítica","Não crítica")</f>
        <v>Não crítica</v>
      </c>
      <c r="I14" s="9">
        <f t="shared" si="0"/>
        <v>10</v>
      </c>
      <c r="J14" s="26">
        <v>33</v>
      </c>
      <c r="K14" s="6"/>
      <c r="L14" s="6"/>
      <c r="M14" s="9"/>
      <c r="N14" s="9"/>
      <c r="O14" s="9"/>
      <c r="P14" s="9"/>
      <c r="Q14" s="9"/>
      <c r="R14" s="23"/>
    </row>
    <row r="15" spans="1:18" x14ac:dyDescent="0.25">
      <c r="B15" s="4" t="s">
        <v>19</v>
      </c>
      <c r="C15" s="9">
        <v>9</v>
      </c>
      <c r="D15" s="9">
        <v>10</v>
      </c>
      <c r="E15" s="9">
        <f>+J14-J13</f>
        <v>8</v>
      </c>
      <c r="F15" s="29" t="s">
        <v>65</v>
      </c>
      <c r="G15" s="3">
        <v>8</v>
      </c>
      <c r="H15" s="35" t="str">
        <f>IF('Relatório de sensibilidade 1'!E36=1, "Crítica","Não crítica")</f>
        <v>Crítica</v>
      </c>
      <c r="I15" s="9">
        <f t="shared" si="0"/>
        <v>11</v>
      </c>
      <c r="J15" s="26">
        <v>38</v>
      </c>
      <c r="K15" s="6"/>
      <c r="L15" s="6"/>
      <c r="M15" s="9"/>
      <c r="N15" s="9"/>
      <c r="O15" s="9"/>
      <c r="P15" s="9"/>
      <c r="Q15" s="9"/>
      <c r="R15" s="23"/>
    </row>
    <row r="16" spans="1:18" x14ac:dyDescent="0.25">
      <c r="B16" s="4" t="s">
        <v>20</v>
      </c>
      <c r="C16" s="9">
        <v>10</v>
      </c>
      <c r="D16" s="9">
        <v>11</v>
      </c>
      <c r="E16" s="9">
        <f>+J15-J14</f>
        <v>5</v>
      </c>
      <c r="F16" s="29" t="s">
        <v>65</v>
      </c>
      <c r="G16" s="3">
        <v>4</v>
      </c>
      <c r="H16" s="35" t="str">
        <f>IF('Relatório de sensibilidade 1'!E37=1, "Crítica","Não crítica")</f>
        <v>Não crítica</v>
      </c>
      <c r="I16" s="9">
        <f t="shared" si="0"/>
        <v>12</v>
      </c>
      <c r="J16" s="26">
        <v>38</v>
      </c>
      <c r="K16" s="6"/>
      <c r="L16" s="6"/>
      <c r="M16" s="9"/>
      <c r="N16" s="9"/>
      <c r="O16" s="9"/>
      <c r="P16" s="9"/>
      <c r="Q16" s="9"/>
      <c r="R16" s="23"/>
    </row>
    <row r="17" spans="2:18" x14ac:dyDescent="0.25">
      <c r="B17" s="4" t="s">
        <v>22</v>
      </c>
      <c r="C17" s="9">
        <v>11</v>
      </c>
      <c r="D17" s="9">
        <v>12</v>
      </c>
      <c r="E17" s="9">
        <f>+J16-J15</f>
        <v>0</v>
      </c>
      <c r="F17" s="29" t="s">
        <v>65</v>
      </c>
      <c r="G17" s="3">
        <v>0</v>
      </c>
      <c r="H17" s="35" t="str">
        <f>IF('Relatório de sensibilidade 1'!E38=1, "Crítica","Não crítica")</f>
        <v>Não crítica</v>
      </c>
      <c r="I17" s="9">
        <f>+I16+1</f>
        <v>13</v>
      </c>
      <c r="J17" s="26">
        <v>44</v>
      </c>
      <c r="K17" s="6"/>
      <c r="L17" s="6"/>
      <c r="M17" s="9"/>
      <c r="N17" s="9"/>
      <c r="O17" s="9"/>
      <c r="P17" s="9"/>
      <c r="Q17" s="9"/>
      <c r="R17" s="23"/>
    </row>
    <row r="18" spans="2:18" x14ac:dyDescent="0.25">
      <c r="B18" s="4" t="s">
        <v>23</v>
      </c>
      <c r="C18" s="9">
        <v>10</v>
      </c>
      <c r="D18" s="9">
        <v>12</v>
      </c>
      <c r="E18" s="9">
        <f>+J16-J14</f>
        <v>5</v>
      </c>
      <c r="F18" s="29" t="s">
        <v>65</v>
      </c>
      <c r="G18" s="3">
        <v>5</v>
      </c>
      <c r="H18" s="35" t="str">
        <f>IF('Relatório de sensibilidade 1'!E39=1, "Crítica","Não crítica")</f>
        <v>Crítica</v>
      </c>
      <c r="I18" s="9"/>
      <c r="J18" s="6"/>
      <c r="K18" s="6"/>
      <c r="L18" s="6"/>
      <c r="M18" s="9"/>
      <c r="N18" s="9"/>
      <c r="O18" s="9"/>
      <c r="P18" s="9"/>
      <c r="Q18" s="9"/>
      <c r="R18" s="23"/>
    </row>
    <row r="19" spans="2:18" x14ac:dyDescent="0.25">
      <c r="B19" s="4" t="s">
        <v>24</v>
      </c>
      <c r="C19" s="9">
        <v>8</v>
      </c>
      <c r="D19" s="9">
        <v>13</v>
      </c>
      <c r="E19" s="9">
        <f>+J17-J12</f>
        <v>2</v>
      </c>
      <c r="F19" s="29" t="s">
        <v>65</v>
      </c>
      <c r="G19" s="3">
        <v>2</v>
      </c>
      <c r="H19" s="35" t="str">
        <f>IF('Relatório de sensibilidade 1'!E40=1, "Crítica","Não crítica")</f>
        <v>Não crítica</v>
      </c>
      <c r="I19" s="6" t="s">
        <v>6</v>
      </c>
      <c r="J19" s="28">
        <f>+J17-J5</f>
        <v>44</v>
      </c>
      <c r="K19" s="6" t="s">
        <v>64</v>
      </c>
      <c r="L19" s="6"/>
      <c r="M19" s="9"/>
      <c r="N19" s="9"/>
      <c r="O19" s="9"/>
      <c r="P19" s="9"/>
      <c r="Q19" s="9"/>
      <c r="R19" s="23"/>
    </row>
    <row r="20" spans="2:18" x14ac:dyDescent="0.25">
      <c r="B20" s="4" t="s">
        <v>25</v>
      </c>
      <c r="C20" s="9">
        <v>12</v>
      </c>
      <c r="D20" s="9">
        <v>13</v>
      </c>
      <c r="E20" s="9">
        <f>+J17-J16</f>
        <v>6</v>
      </c>
      <c r="F20" s="29" t="s">
        <v>65</v>
      </c>
      <c r="G20" s="3">
        <v>6</v>
      </c>
      <c r="H20" s="35" t="str">
        <f>IF('Relatório de sensibilidade 1'!E41=1, "Crítica","Não crítica")</f>
        <v>Crítica</v>
      </c>
      <c r="I20" s="9"/>
      <c r="J20" s="6"/>
      <c r="K20" s="6"/>
      <c r="L20" s="6"/>
      <c r="M20" s="9"/>
      <c r="N20" s="9"/>
      <c r="O20" s="9"/>
      <c r="P20" s="9"/>
      <c r="Q20" s="9"/>
      <c r="R20" s="23"/>
    </row>
    <row r="21" spans="2:18" x14ac:dyDescent="0.25">
      <c r="B21" s="9"/>
      <c r="C21" s="9"/>
      <c r="D21" s="9"/>
      <c r="E21" s="9"/>
      <c r="F21" s="9"/>
      <c r="G21" s="9"/>
      <c r="H21" s="9"/>
      <c r="I21" s="9"/>
      <c r="J21" s="6"/>
      <c r="K21" s="6"/>
      <c r="L21" s="6"/>
      <c r="M21" s="9"/>
      <c r="N21" s="9"/>
      <c r="O21" s="9"/>
      <c r="P21" s="9"/>
      <c r="Q21" s="9"/>
      <c r="R21" s="23"/>
    </row>
    <row r="22" spans="2:18" x14ac:dyDescent="0.25">
      <c r="B22" s="9"/>
      <c r="C22" s="9"/>
      <c r="D22" s="9"/>
      <c r="E22" s="9"/>
      <c r="F22" s="9"/>
      <c r="G22" s="9"/>
      <c r="H22" s="9"/>
      <c r="I22" s="9"/>
      <c r="J22" s="6"/>
      <c r="K22" s="6"/>
      <c r="L22" s="6"/>
      <c r="M22" s="2"/>
      <c r="N22" s="2"/>
      <c r="O22" s="2"/>
      <c r="P22" s="9"/>
      <c r="Q22" s="2"/>
    </row>
    <row r="23" spans="2:18" x14ac:dyDescent="0.25">
      <c r="B23" s="9"/>
      <c r="C23" s="9"/>
      <c r="D23" s="9"/>
      <c r="E23" s="9"/>
      <c r="F23" s="9"/>
      <c r="G23" s="9"/>
      <c r="H23" s="9"/>
      <c r="I23" s="9"/>
      <c r="J23" s="6"/>
      <c r="K23" s="6"/>
      <c r="L23" s="6"/>
      <c r="M23" s="2"/>
      <c r="N23" s="2"/>
      <c r="O23" s="2"/>
      <c r="P23" s="9"/>
      <c r="Q23" s="2"/>
    </row>
    <row r="24" spans="2:18" x14ac:dyDescent="0.25">
      <c r="B24" s="9"/>
      <c r="C24" s="9"/>
      <c r="D24" s="9"/>
      <c r="E24" s="9"/>
      <c r="F24" s="9"/>
      <c r="G24" s="9"/>
      <c r="H24" s="9"/>
      <c r="I24" s="9"/>
      <c r="J24" s="6"/>
      <c r="K24" s="6"/>
      <c r="L24" s="6"/>
      <c r="M24" s="2"/>
      <c r="N24" s="2"/>
      <c r="O24" s="2"/>
      <c r="P24" s="2"/>
      <c r="Q24" s="2"/>
    </row>
    <row r="25" spans="2:18" x14ac:dyDescent="0.25">
      <c r="B25" s="9"/>
      <c r="C25" s="9"/>
      <c r="D25" s="9"/>
      <c r="E25" s="9"/>
      <c r="F25" s="9"/>
      <c r="G25" s="9"/>
      <c r="H25" s="9"/>
      <c r="I25" s="9"/>
      <c r="J25" s="6"/>
      <c r="K25" s="6"/>
      <c r="L25" s="6"/>
      <c r="M25" s="2"/>
      <c r="N25" s="2"/>
      <c r="O25" s="2"/>
      <c r="P25" s="2"/>
      <c r="Q25" s="2"/>
    </row>
    <row r="26" spans="2:18" x14ac:dyDescent="0.25">
      <c r="B26" s="2"/>
      <c r="C26" s="2"/>
      <c r="D26" s="2"/>
      <c r="E26" s="2"/>
      <c r="F26" s="2"/>
      <c r="G26" s="2"/>
      <c r="H26" s="2"/>
      <c r="I26" s="9"/>
      <c r="J26" s="6"/>
      <c r="K26" s="6"/>
      <c r="L26" s="6"/>
      <c r="M26" s="2"/>
      <c r="N26" s="2"/>
      <c r="O26" s="9"/>
      <c r="P26" s="2"/>
      <c r="Q26" s="2"/>
    </row>
    <row r="27" spans="2:18" x14ac:dyDescent="0.25">
      <c r="B27" s="2"/>
      <c r="C27" s="2"/>
      <c r="D27" s="2"/>
      <c r="E27" s="2"/>
      <c r="F27" s="2"/>
      <c r="G27" s="2"/>
      <c r="H27" s="2"/>
      <c r="I27" s="9"/>
      <c r="J27" s="6"/>
      <c r="K27" s="6"/>
      <c r="L27" s="6"/>
      <c r="M27" s="2"/>
      <c r="N27" s="2"/>
      <c r="O27" s="2"/>
      <c r="P27" s="2"/>
      <c r="Q27" s="2"/>
    </row>
    <row r="28" spans="2:18" x14ac:dyDescent="0.25">
      <c r="B28" s="2"/>
      <c r="C28" s="2"/>
      <c r="D28" s="2"/>
      <c r="E28" s="2"/>
      <c r="F28" s="2"/>
      <c r="G28" s="2"/>
      <c r="H28" s="2"/>
      <c r="I28" s="9"/>
      <c r="J28" s="6"/>
      <c r="K28" s="6"/>
      <c r="L28" s="6"/>
      <c r="M28" s="2"/>
      <c r="N28" s="2"/>
      <c r="O28" s="2"/>
      <c r="P28" s="2"/>
      <c r="Q28" s="2"/>
    </row>
    <row r="29" spans="2:18" x14ac:dyDescent="0.25">
      <c r="B29" s="2"/>
      <c r="C29" s="2"/>
      <c r="D29" s="2"/>
      <c r="E29" s="2"/>
      <c r="F29" s="2"/>
      <c r="G29" s="2"/>
      <c r="H29" s="2"/>
      <c r="I29" s="9"/>
      <c r="J29" s="6"/>
      <c r="K29" s="6"/>
      <c r="L29" s="6"/>
      <c r="M29" s="2"/>
      <c r="N29" s="2"/>
      <c r="O29" s="2"/>
      <c r="P29" s="2"/>
      <c r="Q29" s="2"/>
    </row>
    <row r="30" spans="2:18" x14ac:dyDescent="0.25">
      <c r="B30" s="2"/>
      <c r="C30" s="2"/>
      <c r="D30" s="2"/>
      <c r="E30" s="2"/>
      <c r="F30" s="2"/>
      <c r="G30" s="2"/>
      <c r="H30" s="2"/>
      <c r="I30" s="9"/>
      <c r="J30" s="6"/>
      <c r="K30" s="6"/>
      <c r="L30" s="6"/>
      <c r="M30" s="2"/>
      <c r="N30" s="2"/>
      <c r="O30" s="2"/>
      <c r="P30" s="2"/>
      <c r="Q30" s="2"/>
    </row>
    <row r="31" spans="2:18" x14ac:dyDescent="0.25">
      <c r="B31" s="2"/>
      <c r="C31" s="2"/>
      <c r="D31" s="2"/>
      <c r="E31" s="9"/>
      <c r="F31" s="9"/>
      <c r="G31" s="9"/>
      <c r="H31" s="9"/>
      <c r="I31" s="9"/>
      <c r="J31" s="6"/>
      <c r="K31" s="6"/>
      <c r="L31" s="6"/>
      <c r="M31" s="2"/>
      <c r="N31" s="2"/>
      <c r="O31" s="2"/>
      <c r="P31" s="2"/>
      <c r="Q31" s="2"/>
    </row>
    <row r="32" spans="2:18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workbookViewId="0"/>
  </sheetViews>
  <sheetFormatPr defaultRowHeight="15" x14ac:dyDescent="0.25"/>
  <cols>
    <col min="1" max="1" width="2.28515625" customWidth="1"/>
    <col min="2" max="2" width="6.7109375" bestFit="1" customWidth="1"/>
    <col min="3" max="3" width="25.7109375" bestFit="1" customWidth="1"/>
    <col min="4" max="4" width="14.140625" bestFit="1" customWidth="1"/>
    <col min="5" max="5" width="14" bestFit="1" customWidth="1"/>
    <col min="6" max="6" width="12.28515625" bestFit="1" customWidth="1"/>
    <col min="7" max="7" width="10.140625" bestFit="1" customWidth="1"/>
  </cols>
  <sheetData>
    <row r="1" spans="1:5" x14ac:dyDescent="0.25">
      <c r="A1" s="1" t="s">
        <v>66</v>
      </c>
    </row>
    <row r="2" spans="1:5" x14ac:dyDescent="0.25">
      <c r="A2" s="1" t="s">
        <v>237</v>
      </c>
    </row>
    <row r="3" spans="1:5" x14ac:dyDescent="0.25">
      <c r="A3" s="1" t="s">
        <v>238</v>
      </c>
    </row>
    <row r="6" spans="1:5" ht="15.75" thickBot="1" x14ac:dyDescent="0.3">
      <c r="A6" t="s">
        <v>152</v>
      </c>
    </row>
    <row r="7" spans="1:5" ht="15.75" thickBot="1" x14ac:dyDescent="0.3">
      <c r="B7" s="30" t="s">
        <v>70</v>
      </c>
      <c r="C7" s="30" t="s">
        <v>71</v>
      </c>
      <c r="D7" s="30" t="s">
        <v>72</v>
      </c>
      <c r="E7" s="30" t="s">
        <v>73</v>
      </c>
    </row>
    <row r="8" spans="1:5" ht="15.75" thickBot="1" x14ac:dyDescent="0.3">
      <c r="B8" s="18" t="s">
        <v>153</v>
      </c>
      <c r="C8" s="18" t="s">
        <v>154</v>
      </c>
      <c r="D8" s="24">
        <v>1175</v>
      </c>
      <c r="E8" s="24">
        <v>75</v>
      </c>
    </row>
    <row r="11" spans="1:5" ht="15.75" thickBot="1" x14ac:dyDescent="0.3">
      <c r="A11" t="s">
        <v>74</v>
      </c>
    </row>
    <row r="12" spans="1:5" ht="15.75" thickBot="1" x14ac:dyDescent="0.3">
      <c r="B12" s="30" t="s">
        <v>70</v>
      </c>
      <c r="C12" s="30" t="s">
        <v>71</v>
      </c>
      <c r="D12" s="30" t="s">
        <v>72</v>
      </c>
      <c r="E12" s="30" t="s">
        <v>73</v>
      </c>
    </row>
    <row r="13" spans="1:5" x14ac:dyDescent="0.25">
      <c r="B13" s="19" t="s">
        <v>155</v>
      </c>
      <c r="C13" s="19" t="s">
        <v>239</v>
      </c>
      <c r="D13" s="21">
        <v>0</v>
      </c>
      <c r="E13" s="21">
        <v>0</v>
      </c>
    </row>
    <row r="14" spans="1:5" x14ac:dyDescent="0.25">
      <c r="B14" s="19" t="s">
        <v>156</v>
      </c>
      <c r="C14" s="19" t="s">
        <v>240</v>
      </c>
      <c r="D14" s="21">
        <v>0</v>
      </c>
      <c r="E14" s="21">
        <v>0</v>
      </c>
    </row>
    <row r="15" spans="1:5" x14ac:dyDescent="0.25">
      <c r="B15" s="19" t="s">
        <v>157</v>
      </c>
      <c r="C15" s="19" t="s">
        <v>241</v>
      </c>
      <c r="D15" s="21">
        <v>0</v>
      </c>
      <c r="E15" s="21">
        <v>0</v>
      </c>
    </row>
    <row r="16" spans="1:5" x14ac:dyDescent="0.25">
      <c r="B16" s="19" t="s">
        <v>158</v>
      </c>
      <c r="C16" s="19" t="s">
        <v>242</v>
      </c>
      <c r="D16" s="21">
        <v>0</v>
      </c>
      <c r="E16" s="21">
        <v>0</v>
      </c>
    </row>
    <row r="17" spans="2:5" x14ac:dyDescent="0.25">
      <c r="B17" s="19" t="s">
        <v>159</v>
      </c>
      <c r="C17" s="19" t="s">
        <v>243</v>
      </c>
      <c r="D17" s="21">
        <v>0</v>
      </c>
      <c r="E17" s="21">
        <v>0</v>
      </c>
    </row>
    <row r="18" spans="2:5" x14ac:dyDescent="0.25">
      <c r="B18" s="19" t="s">
        <v>160</v>
      </c>
      <c r="C18" s="19" t="s">
        <v>244</v>
      </c>
      <c r="D18" s="21">
        <v>0</v>
      </c>
      <c r="E18" s="21">
        <v>0</v>
      </c>
    </row>
    <row r="19" spans="2:5" x14ac:dyDescent="0.25">
      <c r="B19" s="19" t="s">
        <v>161</v>
      </c>
      <c r="C19" s="19" t="s">
        <v>245</v>
      </c>
      <c r="D19" s="25">
        <v>0</v>
      </c>
      <c r="E19" s="25">
        <v>0</v>
      </c>
    </row>
    <row r="20" spans="2:5" x14ac:dyDescent="0.25">
      <c r="B20" s="19" t="s">
        <v>162</v>
      </c>
      <c r="C20" s="19" t="s">
        <v>246</v>
      </c>
      <c r="D20" s="21">
        <v>0</v>
      </c>
      <c r="E20" s="21">
        <v>0</v>
      </c>
    </row>
    <row r="21" spans="2:5" x14ac:dyDescent="0.25">
      <c r="B21" s="19" t="s">
        <v>163</v>
      </c>
      <c r="C21" s="19" t="s">
        <v>247</v>
      </c>
      <c r="D21" s="21">
        <v>0</v>
      </c>
      <c r="E21" s="21">
        <v>0</v>
      </c>
    </row>
    <row r="22" spans="2:5" x14ac:dyDescent="0.25">
      <c r="B22" s="19" t="s">
        <v>164</v>
      </c>
      <c r="C22" s="19" t="s">
        <v>248</v>
      </c>
      <c r="D22" s="21">
        <v>0</v>
      </c>
      <c r="E22" s="21">
        <v>0</v>
      </c>
    </row>
    <row r="23" spans="2:5" x14ac:dyDescent="0.25">
      <c r="B23" s="19" t="s">
        <v>165</v>
      </c>
      <c r="C23" s="19" t="s">
        <v>249</v>
      </c>
      <c r="D23" s="21">
        <v>0</v>
      </c>
      <c r="E23" s="21">
        <v>0</v>
      </c>
    </row>
    <row r="24" spans="2:5" x14ac:dyDescent="0.25">
      <c r="B24" s="19" t="s">
        <v>166</v>
      </c>
      <c r="C24" s="19" t="s">
        <v>250</v>
      </c>
      <c r="D24" s="21">
        <v>0</v>
      </c>
      <c r="E24" s="21">
        <v>0</v>
      </c>
    </row>
    <row r="25" spans="2:5" x14ac:dyDescent="0.25">
      <c r="B25" s="19" t="s">
        <v>167</v>
      </c>
      <c r="C25" s="19" t="s">
        <v>251</v>
      </c>
      <c r="D25" s="21">
        <v>0</v>
      </c>
      <c r="E25" s="21">
        <v>0</v>
      </c>
    </row>
    <row r="26" spans="2:5" x14ac:dyDescent="0.25">
      <c r="B26" s="19" t="s">
        <v>168</v>
      </c>
      <c r="C26" s="19" t="s">
        <v>252</v>
      </c>
      <c r="D26" s="21">
        <v>0</v>
      </c>
      <c r="E26" s="21">
        <v>0</v>
      </c>
    </row>
    <row r="27" spans="2:5" x14ac:dyDescent="0.25">
      <c r="B27" s="19" t="s">
        <v>169</v>
      </c>
      <c r="C27" s="19" t="s">
        <v>253</v>
      </c>
      <c r="D27" s="21">
        <v>0</v>
      </c>
      <c r="E27" s="21">
        <v>0</v>
      </c>
    </row>
    <row r="28" spans="2:5" x14ac:dyDescent="0.25">
      <c r="B28" s="19" t="s">
        <v>170</v>
      </c>
      <c r="C28" s="19" t="s">
        <v>254</v>
      </c>
      <c r="D28" s="21">
        <v>0</v>
      </c>
      <c r="E28" s="21">
        <v>0</v>
      </c>
    </row>
    <row r="29" spans="2:5" x14ac:dyDescent="0.25">
      <c r="B29" s="19" t="s">
        <v>41</v>
      </c>
      <c r="C29" s="19" t="s">
        <v>171</v>
      </c>
      <c r="D29" s="21">
        <v>0</v>
      </c>
      <c r="E29" s="21">
        <v>0</v>
      </c>
    </row>
    <row r="30" spans="2:5" x14ac:dyDescent="0.25">
      <c r="B30" s="19" t="s">
        <v>42</v>
      </c>
      <c r="C30" s="19" t="s">
        <v>172</v>
      </c>
      <c r="D30" s="21">
        <v>0</v>
      </c>
      <c r="E30" s="21">
        <v>2</v>
      </c>
    </row>
    <row r="31" spans="2:5" x14ac:dyDescent="0.25">
      <c r="B31" s="19" t="s">
        <v>43</v>
      </c>
      <c r="C31" s="19" t="s">
        <v>173</v>
      </c>
      <c r="D31" s="21">
        <v>0</v>
      </c>
      <c r="E31" s="21">
        <v>6</v>
      </c>
    </row>
    <row r="32" spans="2:5" x14ac:dyDescent="0.25">
      <c r="B32" s="19" t="s">
        <v>44</v>
      </c>
      <c r="C32" s="19" t="s">
        <v>174</v>
      </c>
      <c r="D32" s="21">
        <v>0</v>
      </c>
      <c r="E32" s="21">
        <v>16</v>
      </c>
    </row>
    <row r="33" spans="1:7" x14ac:dyDescent="0.25">
      <c r="B33" s="19" t="s">
        <v>45</v>
      </c>
      <c r="C33" s="19" t="s">
        <v>175</v>
      </c>
      <c r="D33" s="21">
        <v>0</v>
      </c>
      <c r="E33" s="21">
        <v>26</v>
      </c>
    </row>
    <row r="34" spans="1:7" x14ac:dyDescent="0.25">
      <c r="B34" s="19" t="s">
        <v>46</v>
      </c>
      <c r="C34" s="19" t="s">
        <v>176</v>
      </c>
      <c r="D34" s="21">
        <v>0</v>
      </c>
      <c r="E34" s="21">
        <v>20</v>
      </c>
    </row>
    <row r="35" spans="1:7" x14ac:dyDescent="0.25">
      <c r="B35" s="19" t="s">
        <v>47</v>
      </c>
      <c r="C35" s="19" t="s">
        <v>177</v>
      </c>
      <c r="D35" s="21">
        <v>0</v>
      </c>
      <c r="E35" s="21">
        <v>33</v>
      </c>
    </row>
    <row r="36" spans="1:7" x14ac:dyDescent="0.25">
      <c r="B36" s="19" t="s">
        <v>48</v>
      </c>
      <c r="C36" s="19" t="s">
        <v>178</v>
      </c>
      <c r="D36" s="21">
        <v>0</v>
      </c>
      <c r="E36" s="21">
        <v>42</v>
      </c>
    </row>
    <row r="37" spans="1:7" x14ac:dyDescent="0.25">
      <c r="B37" s="19" t="s">
        <v>49</v>
      </c>
      <c r="C37" s="19" t="s">
        <v>179</v>
      </c>
      <c r="D37" s="21">
        <v>0</v>
      </c>
      <c r="E37" s="21">
        <v>25</v>
      </c>
    </row>
    <row r="38" spans="1:7" x14ac:dyDescent="0.25">
      <c r="B38" s="19" t="s">
        <v>50</v>
      </c>
      <c r="C38" s="19" t="s">
        <v>180</v>
      </c>
      <c r="D38" s="21">
        <v>0</v>
      </c>
      <c r="E38" s="21">
        <v>33</v>
      </c>
    </row>
    <row r="39" spans="1:7" x14ac:dyDescent="0.25">
      <c r="B39" s="19" t="s">
        <v>51</v>
      </c>
      <c r="C39" s="19" t="s">
        <v>181</v>
      </c>
      <c r="D39" s="21">
        <v>0</v>
      </c>
      <c r="E39" s="21">
        <v>38</v>
      </c>
    </row>
    <row r="40" spans="1:7" x14ac:dyDescent="0.25">
      <c r="B40" s="19" t="s">
        <v>52</v>
      </c>
      <c r="C40" s="19" t="s">
        <v>182</v>
      </c>
      <c r="D40" s="21">
        <v>0</v>
      </c>
      <c r="E40" s="21">
        <v>38</v>
      </c>
    </row>
    <row r="41" spans="1:7" ht="15.75" thickBot="1" x14ac:dyDescent="0.3">
      <c r="B41" s="18" t="s">
        <v>53</v>
      </c>
      <c r="C41" s="18" t="s">
        <v>183</v>
      </c>
      <c r="D41" s="20">
        <v>0</v>
      </c>
      <c r="E41" s="20">
        <v>44</v>
      </c>
    </row>
    <row r="44" spans="1:7" ht="15.75" thickBot="1" x14ac:dyDescent="0.3">
      <c r="A44" t="s">
        <v>26</v>
      </c>
    </row>
    <row r="45" spans="1:7" ht="15.75" thickBot="1" x14ac:dyDescent="0.3">
      <c r="B45" s="30" t="s">
        <v>70</v>
      </c>
      <c r="C45" s="30" t="s">
        <v>71</v>
      </c>
      <c r="D45" s="30" t="s">
        <v>75</v>
      </c>
      <c r="E45" s="30" t="s">
        <v>76</v>
      </c>
      <c r="F45" s="30" t="s">
        <v>77</v>
      </c>
      <c r="G45" s="30" t="s">
        <v>78</v>
      </c>
    </row>
    <row r="46" spans="1:7" x14ac:dyDescent="0.25">
      <c r="B46" s="19" t="s">
        <v>184</v>
      </c>
      <c r="C46" s="19" t="s">
        <v>82</v>
      </c>
      <c r="D46" s="21">
        <v>2</v>
      </c>
      <c r="E46" s="19" t="s">
        <v>185</v>
      </c>
      <c r="F46" s="19" t="s">
        <v>84</v>
      </c>
      <c r="G46" s="21">
        <v>0</v>
      </c>
    </row>
    <row r="47" spans="1:7" x14ac:dyDescent="0.25">
      <c r="B47" s="19" t="s">
        <v>186</v>
      </c>
      <c r="C47" s="19" t="s">
        <v>86</v>
      </c>
      <c r="D47" s="21">
        <v>4</v>
      </c>
      <c r="E47" s="19" t="s">
        <v>187</v>
      </c>
      <c r="F47" s="19" t="s">
        <v>84</v>
      </c>
      <c r="G47" s="21">
        <v>0</v>
      </c>
    </row>
    <row r="48" spans="1:7" x14ac:dyDescent="0.25">
      <c r="B48" s="19" t="s">
        <v>188</v>
      </c>
      <c r="C48" s="19" t="s">
        <v>89</v>
      </c>
      <c r="D48" s="21">
        <v>10</v>
      </c>
      <c r="E48" s="19" t="s">
        <v>189</v>
      </c>
      <c r="F48" s="19" t="s">
        <v>84</v>
      </c>
      <c r="G48" s="21">
        <v>0</v>
      </c>
    </row>
    <row r="49" spans="2:7" x14ac:dyDescent="0.25">
      <c r="B49" s="19" t="s">
        <v>190</v>
      </c>
      <c r="C49" s="19" t="s">
        <v>92</v>
      </c>
      <c r="D49" s="21">
        <v>10</v>
      </c>
      <c r="E49" s="19" t="s">
        <v>191</v>
      </c>
      <c r="F49" s="19" t="s">
        <v>100</v>
      </c>
      <c r="G49" s="21">
        <v>4</v>
      </c>
    </row>
    <row r="50" spans="2:7" x14ac:dyDescent="0.25">
      <c r="B50" s="19" t="s">
        <v>192</v>
      </c>
      <c r="C50" s="19" t="s">
        <v>95</v>
      </c>
      <c r="D50" s="21">
        <v>4</v>
      </c>
      <c r="E50" s="19" t="s">
        <v>193</v>
      </c>
      <c r="F50" s="19" t="s">
        <v>84</v>
      </c>
      <c r="G50" s="21">
        <v>0</v>
      </c>
    </row>
    <row r="51" spans="2:7" x14ac:dyDescent="0.25">
      <c r="B51" s="19" t="s">
        <v>194</v>
      </c>
      <c r="C51" s="19" t="s">
        <v>98</v>
      </c>
      <c r="D51" s="21">
        <v>13</v>
      </c>
      <c r="E51" s="19" t="s">
        <v>195</v>
      </c>
      <c r="F51" s="19" t="s">
        <v>100</v>
      </c>
      <c r="G51" s="21">
        <v>13</v>
      </c>
    </row>
    <row r="52" spans="2:7" x14ac:dyDescent="0.25">
      <c r="B52" s="19" t="s">
        <v>196</v>
      </c>
      <c r="C52" s="19" t="s">
        <v>102</v>
      </c>
      <c r="D52" s="25">
        <v>5</v>
      </c>
      <c r="E52" s="19" t="s">
        <v>197</v>
      </c>
      <c r="F52" s="19" t="s">
        <v>84</v>
      </c>
      <c r="G52" s="25">
        <v>0</v>
      </c>
    </row>
    <row r="53" spans="2:7" x14ac:dyDescent="0.25">
      <c r="B53" s="19" t="s">
        <v>198</v>
      </c>
      <c r="C53" s="19" t="s">
        <v>105</v>
      </c>
      <c r="D53" s="21">
        <v>7</v>
      </c>
      <c r="E53" s="19" t="s">
        <v>199</v>
      </c>
      <c r="F53" s="19" t="s">
        <v>84</v>
      </c>
      <c r="G53" s="21">
        <v>0</v>
      </c>
    </row>
    <row r="54" spans="2:7" x14ac:dyDescent="0.25">
      <c r="B54" s="19" t="s">
        <v>200</v>
      </c>
      <c r="C54" s="19" t="s">
        <v>108</v>
      </c>
      <c r="D54" s="21">
        <v>9</v>
      </c>
      <c r="E54" s="19" t="s">
        <v>201</v>
      </c>
      <c r="F54" s="19" t="s">
        <v>84</v>
      </c>
      <c r="G54" s="21">
        <v>0</v>
      </c>
    </row>
    <row r="55" spans="2:7" x14ac:dyDescent="0.25">
      <c r="B55" s="19" t="s">
        <v>202</v>
      </c>
      <c r="C55" s="19" t="s">
        <v>111</v>
      </c>
      <c r="D55" s="21">
        <v>41</v>
      </c>
      <c r="E55" s="19" t="s">
        <v>203</v>
      </c>
      <c r="F55" s="19" t="s">
        <v>100</v>
      </c>
      <c r="G55" s="21">
        <v>34</v>
      </c>
    </row>
    <row r="56" spans="2:7" x14ac:dyDescent="0.25">
      <c r="B56" s="19" t="s">
        <v>204</v>
      </c>
      <c r="C56" s="19" t="s">
        <v>114</v>
      </c>
      <c r="D56" s="21">
        <v>8</v>
      </c>
      <c r="E56" s="19" t="s">
        <v>205</v>
      </c>
      <c r="F56" s="19" t="s">
        <v>84</v>
      </c>
      <c r="G56" s="21">
        <v>0</v>
      </c>
    </row>
    <row r="57" spans="2:7" x14ac:dyDescent="0.25">
      <c r="B57" s="19" t="s">
        <v>206</v>
      </c>
      <c r="C57" s="19" t="s">
        <v>117</v>
      </c>
      <c r="D57" s="21">
        <v>5</v>
      </c>
      <c r="E57" s="19" t="s">
        <v>207</v>
      </c>
      <c r="F57" s="19" t="s">
        <v>100</v>
      </c>
      <c r="G57" s="21">
        <v>1</v>
      </c>
    </row>
    <row r="58" spans="2:7" x14ac:dyDescent="0.25">
      <c r="B58" s="19" t="s">
        <v>208</v>
      </c>
      <c r="C58" s="19" t="s">
        <v>120</v>
      </c>
      <c r="D58" s="21">
        <v>0</v>
      </c>
      <c r="E58" s="19" t="s">
        <v>209</v>
      </c>
      <c r="F58" s="19" t="s">
        <v>84</v>
      </c>
      <c r="G58" s="21">
        <v>0</v>
      </c>
    </row>
    <row r="59" spans="2:7" x14ac:dyDescent="0.25">
      <c r="B59" s="19" t="s">
        <v>210</v>
      </c>
      <c r="C59" s="19" t="s">
        <v>123</v>
      </c>
      <c r="D59" s="21">
        <v>5</v>
      </c>
      <c r="E59" s="19" t="s">
        <v>211</v>
      </c>
      <c r="F59" s="19" t="s">
        <v>84</v>
      </c>
      <c r="G59" s="21">
        <v>0</v>
      </c>
    </row>
    <row r="60" spans="2:7" x14ac:dyDescent="0.25">
      <c r="B60" s="19" t="s">
        <v>212</v>
      </c>
      <c r="C60" s="19" t="s">
        <v>126</v>
      </c>
      <c r="D60" s="21">
        <v>2</v>
      </c>
      <c r="E60" s="19" t="s">
        <v>213</v>
      </c>
      <c r="F60" s="19" t="s">
        <v>84</v>
      </c>
      <c r="G60" s="21">
        <v>0</v>
      </c>
    </row>
    <row r="61" spans="2:7" x14ac:dyDescent="0.25">
      <c r="B61" s="19" t="s">
        <v>214</v>
      </c>
      <c r="C61" s="19" t="s">
        <v>129</v>
      </c>
      <c r="D61" s="21">
        <v>6</v>
      </c>
      <c r="E61" s="19" t="s">
        <v>215</v>
      </c>
      <c r="F61" s="19" t="s">
        <v>84</v>
      </c>
      <c r="G61" s="21">
        <v>0</v>
      </c>
    </row>
    <row r="62" spans="2:7" x14ac:dyDescent="0.25">
      <c r="B62" s="19" t="s">
        <v>216</v>
      </c>
      <c r="C62" s="19" t="s">
        <v>217</v>
      </c>
      <c r="D62" s="21">
        <v>44</v>
      </c>
      <c r="E62" s="19" t="s">
        <v>218</v>
      </c>
      <c r="F62" s="19" t="s">
        <v>100</v>
      </c>
      <c r="G62" s="19">
        <v>3</v>
      </c>
    </row>
    <row r="63" spans="2:7" x14ac:dyDescent="0.25">
      <c r="B63" s="19" t="s">
        <v>155</v>
      </c>
      <c r="C63" s="19" t="s">
        <v>239</v>
      </c>
      <c r="D63" s="21">
        <v>0</v>
      </c>
      <c r="E63" s="19" t="s">
        <v>219</v>
      </c>
      <c r="F63" s="19" t="s">
        <v>100</v>
      </c>
      <c r="G63" s="19">
        <v>1</v>
      </c>
    </row>
    <row r="64" spans="2:7" x14ac:dyDescent="0.25">
      <c r="B64" s="19" t="s">
        <v>156</v>
      </c>
      <c r="C64" s="19" t="s">
        <v>240</v>
      </c>
      <c r="D64" s="21">
        <v>0</v>
      </c>
      <c r="E64" s="19" t="s">
        <v>220</v>
      </c>
      <c r="F64" s="19" t="s">
        <v>100</v>
      </c>
      <c r="G64" s="19">
        <v>2</v>
      </c>
    </row>
    <row r="65" spans="2:7" x14ac:dyDescent="0.25">
      <c r="B65" s="19" t="s">
        <v>157</v>
      </c>
      <c r="C65" s="19" t="s">
        <v>241</v>
      </c>
      <c r="D65" s="21">
        <v>0</v>
      </c>
      <c r="E65" s="19" t="s">
        <v>221</v>
      </c>
      <c r="F65" s="19" t="s">
        <v>100</v>
      </c>
      <c r="G65" s="19">
        <v>3</v>
      </c>
    </row>
    <row r="66" spans="2:7" x14ac:dyDescent="0.25">
      <c r="B66" s="19" t="s">
        <v>158</v>
      </c>
      <c r="C66" s="19" t="s">
        <v>242</v>
      </c>
      <c r="D66" s="21">
        <v>0</v>
      </c>
      <c r="E66" s="19" t="s">
        <v>222</v>
      </c>
      <c r="F66" s="19" t="s">
        <v>100</v>
      </c>
      <c r="G66" s="19">
        <v>2</v>
      </c>
    </row>
    <row r="67" spans="2:7" x14ac:dyDescent="0.25">
      <c r="B67" s="19" t="s">
        <v>159</v>
      </c>
      <c r="C67" s="19" t="s">
        <v>243</v>
      </c>
      <c r="D67" s="21">
        <v>0</v>
      </c>
      <c r="E67" s="19" t="s">
        <v>223</v>
      </c>
      <c r="F67" s="19" t="s">
        <v>100</v>
      </c>
      <c r="G67" s="19">
        <v>1</v>
      </c>
    </row>
    <row r="68" spans="2:7" x14ac:dyDescent="0.25">
      <c r="B68" s="19" t="s">
        <v>160</v>
      </c>
      <c r="C68" s="19" t="s">
        <v>244</v>
      </c>
      <c r="D68" s="21">
        <v>0</v>
      </c>
      <c r="E68" s="19" t="s">
        <v>224</v>
      </c>
      <c r="F68" s="19" t="s">
        <v>84</v>
      </c>
      <c r="G68" s="19">
        <v>0</v>
      </c>
    </row>
    <row r="69" spans="2:7" x14ac:dyDescent="0.25">
      <c r="B69" s="19" t="s">
        <v>161</v>
      </c>
      <c r="C69" s="19" t="s">
        <v>245</v>
      </c>
      <c r="D69" s="25">
        <v>0</v>
      </c>
      <c r="E69" s="19" t="s">
        <v>225</v>
      </c>
      <c r="F69" s="19" t="s">
        <v>100</v>
      </c>
      <c r="G69" s="19">
        <v>2</v>
      </c>
    </row>
    <row r="70" spans="2:7" x14ac:dyDescent="0.25">
      <c r="B70" s="19" t="s">
        <v>162</v>
      </c>
      <c r="C70" s="19" t="s">
        <v>246</v>
      </c>
      <c r="D70" s="21">
        <v>0</v>
      </c>
      <c r="E70" s="19" t="s">
        <v>226</v>
      </c>
      <c r="F70" s="19" t="s">
        <v>100</v>
      </c>
      <c r="G70" s="19">
        <v>3</v>
      </c>
    </row>
    <row r="71" spans="2:7" x14ac:dyDescent="0.25">
      <c r="B71" s="19" t="s">
        <v>163</v>
      </c>
      <c r="C71" s="19" t="s">
        <v>247</v>
      </c>
      <c r="D71" s="21">
        <v>0</v>
      </c>
      <c r="E71" s="19" t="s">
        <v>227</v>
      </c>
      <c r="F71" s="19" t="s">
        <v>100</v>
      </c>
      <c r="G71" s="19">
        <v>3</v>
      </c>
    </row>
    <row r="72" spans="2:7" x14ac:dyDescent="0.25">
      <c r="B72" s="19" t="s">
        <v>164</v>
      </c>
      <c r="C72" s="19" t="s">
        <v>248</v>
      </c>
      <c r="D72" s="21">
        <v>0</v>
      </c>
      <c r="E72" s="19" t="s">
        <v>228</v>
      </c>
      <c r="F72" s="19" t="s">
        <v>100</v>
      </c>
      <c r="G72" s="19">
        <v>2</v>
      </c>
    </row>
    <row r="73" spans="2:7" x14ac:dyDescent="0.25">
      <c r="B73" s="19" t="s">
        <v>165</v>
      </c>
      <c r="C73" s="19" t="s">
        <v>249</v>
      </c>
      <c r="D73" s="21">
        <v>0</v>
      </c>
      <c r="E73" s="19" t="s">
        <v>229</v>
      </c>
      <c r="F73" s="19" t="s">
        <v>100</v>
      </c>
      <c r="G73" s="19">
        <v>2</v>
      </c>
    </row>
    <row r="74" spans="2:7" x14ac:dyDescent="0.25">
      <c r="B74" s="19" t="s">
        <v>166</v>
      </c>
      <c r="C74" s="19" t="s">
        <v>250</v>
      </c>
      <c r="D74" s="21">
        <v>0</v>
      </c>
      <c r="E74" s="19" t="s">
        <v>230</v>
      </c>
      <c r="F74" s="19" t="s">
        <v>100</v>
      </c>
      <c r="G74" s="19">
        <v>1</v>
      </c>
    </row>
    <row r="75" spans="2:7" x14ac:dyDescent="0.25">
      <c r="B75" s="19" t="s">
        <v>167</v>
      </c>
      <c r="C75" s="19" t="s">
        <v>251</v>
      </c>
      <c r="D75" s="21">
        <v>0</v>
      </c>
      <c r="E75" s="19" t="s">
        <v>231</v>
      </c>
      <c r="F75" s="19" t="s">
        <v>84</v>
      </c>
      <c r="G75" s="19">
        <v>0</v>
      </c>
    </row>
    <row r="76" spans="2:7" x14ac:dyDescent="0.25">
      <c r="B76" s="19" t="s">
        <v>168</v>
      </c>
      <c r="C76" s="19" t="s">
        <v>252</v>
      </c>
      <c r="D76" s="21">
        <v>0</v>
      </c>
      <c r="E76" s="19" t="s">
        <v>232</v>
      </c>
      <c r="F76" s="19" t="s">
        <v>100</v>
      </c>
      <c r="G76" s="19">
        <v>2</v>
      </c>
    </row>
    <row r="77" spans="2:7" x14ac:dyDescent="0.25">
      <c r="B77" s="19" t="s">
        <v>169</v>
      </c>
      <c r="C77" s="19" t="s">
        <v>253</v>
      </c>
      <c r="D77" s="21">
        <v>0</v>
      </c>
      <c r="E77" s="19" t="s">
        <v>233</v>
      </c>
      <c r="F77" s="19" t="s">
        <v>100</v>
      </c>
      <c r="G77" s="19">
        <v>1</v>
      </c>
    </row>
    <row r="78" spans="2:7" ht="15.75" thickBot="1" x14ac:dyDescent="0.3">
      <c r="B78" s="18" t="s">
        <v>170</v>
      </c>
      <c r="C78" s="18" t="s">
        <v>254</v>
      </c>
      <c r="D78" s="20">
        <v>0</v>
      </c>
      <c r="E78" s="18" t="s">
        <v>234</v>
      </c>
      <c r="F78" s="18" t="s">
        <v>100</v>
      </c>
      <c r="G78" s="18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7109375" bestFit="1" customWidth="1"/>
    <col min="3" max="3" width="24.85546875" bestFit="1" customWidth="1"/>
    <col min="4" max="4" width="5.7109375" customWidth="1"/>
    <col min="5" max="6" width="12.7109375" bestFit="1" customWidth="1"/>
    <col min="7" max="8" width="12" bestFit="1" customWidth="1"/>
  </cols>
  <sheetData>
    <row r="1" spans="1:8" x14ac:dyDescent="0.25">
      <c r="A1" s="1" t="s">
        <v>131</v>
      </c>
    </row>
    <row r="2" spans="1:8" x14ac:dyDescent="0.25">
      <c r="A2" s="1" t="s">
        <v>237</v>
      </c>
    </row>
    <row r="3" spans="1:8" x14ac:dyDescent="0.25">
      <c r="A3" s="1" t="s">
        <v>255</v>
      </c>
    </row>
    <row r="6" spans="1:8" ht="15.75" thickBot="1" x14ac:dyDescent="0.3">
      <c r="A6" t="s">
        <v>74</v>
      </c>
    </row>
    <row r="7" spans="1:8" x14ac:dyDescent="0.25">
      <c r="B7" s="31"/>
      <c r="C7" s="31"/>
      <c r="D7" s="31" t="s">
        <v>54</v>
      </c>
      <c r="E7" s="31" t="s">
        <v>134</v>
      </c>
      <c r="F7" s="31" t="s">
        <v>136</v>
      </c>
      <c r="G7" s="31" t="s">
        <v>138</v>
      </c>
      <c r="H7" s="31" t="s">
        <v>138</v>
      </c>
    </row>
    <row r="8" spans="1:8" ht="15.75" thickBot="1" x14ac:dyDescent="0.3">
      <c r="B8" s="32" t="s">
        <v>70</v>
      </c>
      <c r="C8" s="32" t="s">
        <v>71</v>
      </c>
      <c r="D8" s="32" t="s">
        <v>133</v>
      </c>
      <c r="E8" s="32" t="s">
        <v>135</v>
      </c>
      <c r="F8" s="32" t="s">
        <v>137</v>
      </c>
      <c r="G8" s="32" t="s">
        <v>139</v>
      </c>
      <c r="H8" s="32" t="s">
        <v>140</v>
      </c>
    </row>
    <row r="9" spans="1:8" x14ac:dyDescent="0.25">
      <c r="B9" s="19" t="s">
        <v>155</v>
      </c>
      <c r="C9" s="19" t="s">
        <v>239</v>
      </c>
      <c r="D9" s="21">
        <v>0</v>
      </c>
      <c r="E9" s="21">
        <v>-74.999999992542129</v>
      </c>
      <c r="F9" s="19">
        <v>-99.9999999976353</v>
      </c>
      <c r="G9" s="19">
        <v>74.999999992542129</v>
      </c>
      <c r="H9" s="19">
        <v>1E+30</v>
      </c>
    </row>
    <row r="10" spans="1:8" x14ac:dyDescent="0.25">
      <c r="B10" s="19" t="s">
        <v>156</v>
      </c>
      <c r="C10" s="19" t="s">
        <v>240</v>
      </c>
      <c r="D10" s="21">
        <v>0</v>
      </c>
      <c r="E10" s="21">
        <v>-25.000000005093167</v>
      </c>
      <c r="F10" s="19">
        <v>-50.000000010186334</v>
      </c>
      <c r="G10" s="19">
        <v>25.000000005093167</v>
      </c>
      <c r="H10" s="19">
        <v>1E+30</v>
      </c>
    </row>
    <row r="11" spans="1:8" x14ac:dyDescent="0.25">
      <c r="B11" s="19" t="s">
        <v>157</v>
      </c>
      <c r="C11" s="19" t="s">
        <v>241</v>
      </c>
      <c r="D11" s="21">
        <v>0</v>
      </c>
      <c r="E11" s="21">
        <v>-54.999999997562554</v>
      </c>
      <c r="F11" s="19">
        <v>-80.000000002655725</v>
      </c>
      <c r="G11" s="19">
        <v>54.999999997562554</v>
      </c>
      <c r="H11" s="19">
        <v>1E+30</v>
      </c>
    </row>
    <row r="12" spans="1:8" x14ac:dyDescent="0.25">
      <c r="B12" s="19" t="s">
        <v>158</v>
      </c>
      <c r="C12" s="19" t="s">
        <v>242</v>
      </c>
      <c r="D12" s="21">
        <v>0</v>
      </c>
      <c r="E12" s="21">
        <v>-39.999999989959178</v>
      </c>
      <c r="F12" s="19">
        <v>-39.999999989959178</v>
      </c>
      <c r="G12" s="19">
        <v>39.999999989959178</v>
      </c>
      <c r="H12" s="19">
        <v>1E+30</v>
      </c>
    </row>
    <row r="13" spans="1:8" x14ac:dyDescent="0.25">
      <c r="B13" s="19" t="s">
        <v>159</v>
      </c>
      <c r="C13" s="19" t="s">
        <v>243</v>
      </c>
      <c r="D13" s="21">
        <v>0</v>
      </c>
      <c r="E13" s="21">
        <v>-135.00000000021828</v>
      </c>
      <c r="F13" s="19">
        <v>-160.00000000531145</v>
      </c>
      <c r="G13" s="19">
        <v>135.00000000021828</v>
      </c>
      <c r="H13" s="19">
        <v>1E+30</v>
      </c>
    </row>
    <row r="14" spans="1:8" x14ac:dyDescent="0.25">
      <c r="B14" s="19" t="s">
        <v>160</v>
      </c>
      <c r="C14" s="19" t="s">
        <v>244</v>
      </c>
      <c r="D14" s="21">
        <v>0</v>
      </c>
      <c r="E14" s="21">
        <v>0</v>
      </c>
      <c r="F14" s="19">
        <v>0</v>
      </c>
      <c r="G14" s="19">
        <v>0</v>
      </c>
      <c r="H14" s="19">
        <v>1E+30</v>
      </c>
    </row>
    <row r="15" spans="1:8" x14ac:dyDescent="0.25">
      <c r="B15" s="19" t="s">
        <v>161</v>
      </c>
      <c r="C15" s="19" t="s">
        <v>245</v>
      </c>
      <c r="D15" s="25">
        <v>0</v>
      </c>
      <c r="E15" s="25">
        <v>-14.999999984866012</v>
      </c>
      <c r="F15" s="19">
        <v>-39.999999989959178</v>
      </c>
      <c r="G15" s="19">
        <v>14.999999984866012</v>
      </c>
      <c r="H15" s="19">
        <v>1E+30</v>
      </c>
    </row>
    <row r="16" spans="1:8" x14ac:dyDescent="0.25">
      <c r="B16" s="19" t="s">
        <v>162</v>
      </c>
      <c r="C16" s="19" t="s">
        <v>246</v>
      </c>
      <c r="D16" s="21">
        <v>0</v>
      </c>
      <c r="E16" s="21">
        <v>-39.999999989959178</v>
      </c>
      <c r="F16" s="19">
        <v>-39.999999989959178</v>
      </c>
      <c r="G16" s="19">
        <v>39.999999989959178</v>
      </c>
      <c r="H16" s="19">
        <v>1E+30</v>
      </c>
    </row>
    <row r="17" spans="2:8" x14ac:dyDescent="0.25">
      <c r="B17" s="19" t="s">
        <v>163</v>
      </c>
      <c r="C17" s="19" t="s">
        <v>247</v>
      </c>
      <c r="D17" s="21">
        <v>0</v>
      </c>
      <c r="E17" s="21">
        <v>-60.000000007676135</v>
      </c>
      <c r="F17" s="19">
        <v>-60.000000007676128</v>
      </c>
      <c r="G17" s="19">
        <v>60.000000007676135</v>
      </c>
      <c r="H17" s="19">
        <v>1E+30</v>
      </c>
    </row>
    <row r="18" spans="2:8" x14ac:dyDescent="0.25">
      <c r="B18" s="19" t="s">
        <v>164</v>
      </c>
      <c r="C18" s="19" t="s">
        <v>248</v>
      </c>
      <c r="D18" s="21">
        <v>0</v>
      </c>
      <c r="E18" s="21">
        <v>-29.999999992469384</v>
      </c>
      <c r="F18" s="19">
        <v>-29.99999999246938</v>
      </c>
      <c r="G18" s="19">
        <v>29.999999992469384</v>
      </c>
      <c r="H18" s="19">
        <v>1E+30</v>
      </c>
    </row>
    <row r="19" spans="2:8" x14ac:dyDescent="0.25">
      <c r="B19" s="19" t="s">
        <v>165</v>
      </c>
      <c r="C19" s="19" t="s">
        <v>249</v>
      </c>
      <c r="D19" s="21">
        <v>0</v>
      </c>
      <c r="E19" s="21">
        <v>-4.9999999873762153</v>
      </c>
      <c r="F19" s="19">
        <v>-29.99999999246938</v>
      </c>
      <c r="G19" s="19">
        <v>4.9999999873762153</v>
      </c>
      <c r="H19" s="19">
        <v>1E+30</v>
      </c>
    </row>
    <row r="20" spans="2:8" x14ac:dyDescent="0.25">
      <c r="B20" s="19" t="s">
        <v>166</v>
      </c>
      <c r="C20" s="19" t="s">
        <v>250</v>
      </c>
      <c r="D20" s="21">
        <v>0</v>
      </c>
      <c r="E20" s="21">
        <v>-39.999999989959186</v>
      </c>
      <c r="F20" s="19">
        <v>-39.999999989959178</v>
      </c>
      <c r="G20" s="19">
        <v>39.999999989959186</v>
      </c>
      <c r="H20" s="19">
        <v>1E+30</v>
      </c>
    </row>
    <row r="21" spans="2:8" x14ac:dyDescent="0.25">
      <c r="B21" s="19" t="s">
        <v>167</v>
      </c>
      <c r="C21" s="19" t="s">
        <v>251</v>
      </c>
      <c r="D21" s="21">
        <v>0</v>
      </c>
      <c r="E21" s="21">
        <v>0</v>
      </c>
      <c r="F21" s="19">
        <v>0</v>
      </c>
      <c r="G21" s="19">
        <v>0</v>
      </c>
      <c r="H21" s="19">
        <v>1E+30</v>
      </c>
    </row>
    <row r="22" spans="2:8" x14ac:dyDescent="0.25">
      <c r="B22" s="19" t="s">
        <v>168</v>
      </c>
      <c r="C22" s="19" t="s">
        <v>252</v>
      </c>
      <c r="D22" s="21">
        <v>0</v>
      </c>
      <c r="E22" s="21">
        <v>-25.000000005093163</v>
      </c>
      <c r="F22" s="19">
        <v>-50.000000010186334</v>
      </c>
      <c r="G22" s="19">
        <v>25.000000005093163</v>
      </c>
      <c r="H22" s="19">
        <v>1E+30</v>
      </c>
    </row>
    <row r="23" spans="2:8" x14ac:dyDescent="0.25">
      <c r="B23" s="19" t="s">
        <v>169</v>
      </c>
      <c r="C23" s="19" t="s">
        <v>253</v>
      </c>
      <c r="D23" s="21">
        <v>0</v>
      </c>
      <c r="E23" s="21">
        <v>-99.9999999976353</v>
      </c>
      <c r="F23" s="19">
        <v>-99.9999999976353</v>
      </c>
      <c r="G23" s="19">
        <v>99.9999999976353</v>
      </c>
      <c r="H23" s="19">
        <v>1E+30</v>
      </c>
    </row>
    <row r="24" spans="2:8" x14ac:dyDescent="0.25">
      <c r="B24" s="19" t="s">
        <v>170</v>
      </c>
      <c r="C24" s="19" t="s">
        <v>254</v>
      </c>
      <c r="D24" s="21">
        <v>0</v>
      </c>
      <c r="E24" s="21">
        <v>-35.000000002582965</v>
      </c>
      <c r="F24" s="19">
        <v>-60.000000007676128</v>
      </c>
      <c r="G24" s="19">
        <v>35.000000002582965</v>
      </c>
      <c r="H24" s="19">
        <v>1E+30</v>
      </c>
    </row>
    <row r="25" spans="2:8" x14ac:dyDescent="0.25">
      <c r="B25" s="19" t="s">
        <v>41</v>
      </c>
      <c r="C25" s="19" t="s">
        <v>171</v>
      </c>
      <c r="D25" s="21">
        <v>0</v>
      </c>
      <c r="E25" s="21">
        <v>-25.000000005093167</v>
      </c>
      <c r="F25" s="19">
        <v>0</v>
      </c>
      <c r="G25" s="19">
        <v>25.000000005093167</v>
      </c>
      <c r="H25" s="19">
        <v>1E+30</v>
      </c>
    </row>
    <row r="26" spans="2:8" x14ac:dyDescent="0.25">
      <c r="B26" s="19" t="s">
        <v>42</v>
      </c>
      <c r="C26" s="19" t="s">
        <v>172</v>
      </c>
      <c r="D26" s="21">
        <v>2</v>
      </c>
      <c r="E26" s="21">
        <v>0</v>
      </c>
      <c r="F26" s="19">
        <v>0</v>
      </c>
      <c r="G26" s="19">
        <v>25.000000005093167</v>
      </c>
      <c r="H26" s="19">
        <v>74.999999992542129</v>
      </c>
    </row>
    <row r="27" spans="2:8" x14ac:dyDescent="0.25">
      <c r="B27" s="19" t="s">
        <v>43</v>
      </c>
      <c r="C27" s="19" t="s">
        <v>173</v>
      </c>
      <c r="D27" s="21">
        <v>6</v>
      </c>
      <c r="E27" s="21">
        <v>0</v>
      </c>
      <c r="F27" s="19">
        <v>0</v>
      </c>
      <c r="G27" s="19">
        <v>25.000000005093167</v>
      </c>
      <c r="H27" s="19">
        <v>25.000000005093167</v>
      </c>
    </row>
    <row r="28" spans="2:8" x14ac:dyDescent="0.25">
      <c r="B28" s="19" t="s">
        <v>44</v>
      </c>
      <c r="C28" s="19" t="s">
        <v>174</v>
      </c>
      <c r="D28" s="21">
        <v>16</v>
      </c>
      <c r="E28" s="21">
        <v>0</v>
      </c>
      <c r="F28" s="19">
        <v>0</v>
      </c>
      <c r="G28" s="19">
        <v>25.000000005093167</v>
      </c>
      <c r="H28" s="19">
        <v>25.000000005093167</v>
      </c>
    </row>
    <row r="29" spans="2:8" x14ac:dyDescent="0.25">
      <c r="B29" s="19" t="s">
        <v>45</v>
      </c>
      <c r="C29" s="19" t="s">
        <v>175</v>
      </c>
      <c r="D29" s="21">
        <v>26</v>
      </c>
      <c r="E29" s="21">
        <v>0</v>
      </c>
      <c r="F29" s="19">
        <v>0</v>
      </c>
      <c r="G29" s="19">
        <v>25.000000005093167</v>
      </c>
      <c r="H29" s="19">
        <v>0</v>
      </c>
    </row>
    <row r="30" spans="2:8" x14ac:dyDescent="0.25">
      <c r="B30" s="19" t="s">
        <v>46</v>
      </c>
      <c r="C30" s="19" t="s">
        <v>176</v>
      </c>
      <c r="D30" s="21">
        <v>20</v>
      </c>
      <c r="E30" s="21">
        <v>0</v>
      </c>
      <c r="F30" s="19">
        <v>0</v>
      </c>
      <c r="G30" s="19">
        <v>25.000000005093167</v>
      </c>
      <c r="H30" s="19">
        <v>25.000000005093167</v>
      </c>
    </row>
    <row r="31" spans="2:8" x14ac:dyDescent="0.25">
      <c r="B31" s="19" t="s">
        <v>47</v>
      </c>
      <c r="C31" s="19" t="s">
        <v>177</v>
      </c>
      <c r="D31" s="21">
        <v>33</v>
      </c>
      <c r="E31" s="21">
        <v>0</v>
      </c>
      <c r="F31" s="19">
        <v>0</v>
      </c>
      <c r="G31" s="19">
        <v>25.000000005093167</v>
      </c>
      <c r="H31" s="19">
        <v>0</v>
      </c>
    </row>
    <row r="32" spans="2:8" x14ac:dyDescent="0.25">
      <c r="B32" s="19" t="s">
        <v>48</v>
      </c>
      <c r="C32" s="19" t="s">
        <v>178</v>
      </c>
      <c r="D32" s="21">
        <v>42</v>
      </c>
      <c r="E32" s="21">
        <v>0</v>
      </c>
      <c r="F32" s="19">
        <v>0</v>
      </c>
      <c r="G32" s="19">
        <v>25.000000005093167</v>
      </c>
      <c r="H32" s="19">
        <v>0</v>
      </c>
    </row>
    <row r="33" spans="1:8" x14ac:dyDescent="0.25">
      <c r="B33" s="19" t="s">
        <v>49</v>
      </c>
      <c r="C33" s="19" t="s">
        <v>179</v>
      </c>
      <c r="D33" s="21">
        <v>25</v>
      </c>
      <c r="E33" s="21">
        <v>0</v>
      </c>
      <c r="F33" s="19">
        <v>0</v>
      </c>
      <c r="G33" s="19">
        <v>25.000000005093167</v>
      </c>
      <c r="H33" s="19">
        <v>14.999999984866012</v>
      </c>
    </row>
    <row r="34" spans="1:8" x14ac:dyDescent="0.25">
      <c r="B34" s="19" t="s">
        <v>50</v>
      </c>
      <c r="C34" s="19" t="s">
        <v>180</v>
      </c>
      <c r="D34" s="21">
        <v>33</v>
      </c>
      <c r="E34" s="21">
        <v>0</v>
      </c>
      <c r="F34" s="19">
        <v>0</v>
      </c>
      <c r="G34" s="19">
        <v>25.000000005093167</v>
      </c>
      <c r="H34" s="19">
        <v>4.9999999873762153</v>
      </c>
    </row>
    <row r="35" spans="1:8" x14ac:dyDescent="0.25">
      <c r="B35" s="19" t="s">
        <v>51</v>
      </c>
      <c r="C35" s="19" t="s">
        <v>181</v>
      </c>
      <c r="D35" s="21">
        <v>38</v>
      </c>
      <c r="E35" s="21">
        <v>0</v>
      </c>
      <c r="F35" s="19">
        <v>0</v>
      </c>
      <c r="G35" s="19">
        <v>0</v>
      </c>
      <c r="H35" s="19">
        <v>0</v>
      </c>
    </row>
    <row r="36" spans="1:8" x14ac:dyDescent="0.25">
      <c r="B36" s="19" t="s">
        <v>52</v>
      </c>
      <c r="C36" s="19" t="s">
        <v>182</v>
      </c>
      <c r="D36" s="21">
        <v>38</v>
      </c>
      <c r="E36" s="21">
        <v>0</v>
      </c>
      <c r="F36" s="19">
        <v>0</v>
      </c>
      <c r="G36" s="19">
        <v>25.000000005093167</v>
      </c>
      <c r="H36" s="19">
        <v>4.9999999873762153</v>
      </c>
    </row>
    <row r="37" spans="1:8" ht="15.75" thickBot="1" x14ac:dyDescent="0.3">
      <c r="B37" s="18" t="s">
        <v>53</v>
      </c>
      <c r="C37" s="18" t="s">
        <v>183</v>
      </c>
      <c r="D37" s="20">
        <v>44</v>
      </c>
      <c r="E37" s="20">
        <v>0</v>
      </c>
      <c r="F37" s="18">
        <v>-25.000000005093167</v>
      </c>
      <c r="G37" s="18">
        <v>25.000000005093167</v>
      </c>
      <c r="H37" s="18">
        <v>4.9999999873762153</v>
      </c>
    </row>
    <row r="39" spans="1:8" ht="15.75" thickBot="1" x14ac:dyDescent="0.3">
      <c r="A39" t="s">
        <v>26</v>
      </c>
    </row>
    <row r="40" spans="1:8" x14ac:dyDescent="0.25">
      <c r="B40" s="31"/>
      <c r="C40" s="31"/>
      <c r="D40" s="31" t="s">
        <v>54</v>
      </c>
      <c r="E40" s="31" t="s">
        <v>141</v>
      </c>
      <c r="F40" s="31" t="s">
        <v>143</v>
      </c>
      <c r="G40" s="31" t="s">
        <v>138</v>
      </c>
      <c r="H40" s="31" t="s">
        <v>138</v>
      </c>
    </row>
    <row r="41" spans="1:8" ht="15.75" thickBot="1" x14ac:dyDescent="0.3">
      <c r="B41" s="32" t="s">
        <v>70</v>
      </c>
      <c r="C41" s="32" t="s">
        <v>71</v>
      </c>
      <c r="D41" s="32" t="s">
        <v>133</v>
      </c>
      <c r="E41" s="32" t="s">
        <v>142</v>
      </c>
      <c r="F41" s="32" t="s">
        <v>144</v>
      </c>
      <c r="G41" s="32" t="s">
        <v>139</v>
      </c>
      <c r="H41" s="32" t="s">
        <v>140</v>
      </c>
    </row>
    <row r="42" spans="1:8" x14ac:dyDescent="0.25">
      <c r="B42" s="19" t="s">
        <v>184</v>
      </c>
      <c r="C42" s="19" t="s">
        <v>82</v>
      </c>
      <c r="D42" s="21">
        <v>2</v>
      </c>
      <c r="E42" s="21">
        <v>-25.000000005093167</v>
      </c>
      <c r="F42" s="19">
        <v>2</v>
      </c>
      <c r="G42" s="19">
        <v>3</v>
      </c>
      <c r="H42" s="19">
        <v>2</v>
      </c>
    </row>
    <row r="43" spans="1:8" x14ac:dyDescent="0.25">
      <c r="B43" s="19" t="s">
        <v>186</v>
      </c>
      <c r="C43" s="19" t="s">
        <v>86</v>
      </c>
      <c r="D43" s="21">
        <v>4</v>
      </c>
      <c r="E43" s="21">
        <v>-25.000000005093167</v>
      </c>
      <c r="F43" s="19">
        <v>4</v>
      </c>
      <c r="G43" s="19">
        <v>3</v>
      </c>
      <c r="H43" s="19">
        <v>6</v>
      </c>
    </row>
    <row r="44" spans="1:8" x14ac:dyDescent="0.25">
      <c r="B44" s="19" t="s">
        <v>188</v>
      </c>
      <c r="C44" s="19" t="s">
        <v>89</v>
      </c>
      <c r="D44" s="21">
        <v>10</v>
      </c>
      <c r="E44" s="21">
        <v>-25.000000005093167</v>
      </c>
      <c r="F44" s="19">
        <v>10</v>
      </c>
      <c r="G44" s="19">
        <v>3</v>
      </c>
      <c r="H44" s="19">
        <v>16</v>
      </c>
    </row>
    <row r="45" spans="1:8" x14ac:dyDescent="0.25">
      <c r="B45" s="19" t="s">
        <v>190</v>
      </c>
      <c r="C45" s="19" t="s">
        <v>92</v>
      </c>
      <c r="D45" s="21">
        <v>10</v>
      </c>
      <c r="E45" s="21">
        <v>0</v>
      </c>
      <c r="F45" s="19">
        <v>6</v>
      </c>
      <c r="G45" s="19">
        <v>4</v>
      </c>
      <c r="H45" s="19">
        <v>1E+30</v>
      </c>
    </row>
    <row r="46" spans="1:8" x14ac:dyDescent="0.25">
      <c r="B46" s="19" t="s">
        <v>192</v>
      </c>
      <c r="C46" s="19" t="s">
        <v>95</v>
      </c>
      <c r="D46" s="21">
        <v>4</v>
      </c>
      <c r="E46" s="21">
        <v>-25.000000005093167</v>
      </c>
      <c r="F46" s="19">
        <v>4</v>
      </c>
      <c r="G46" s="19">
        <v>3</v>
      </c>
      <c r="H46" s="19">
        <v>4</v>
      </c>
    </row>
    <row r="47" spans="1:8" x14ac:dyDescent="0.25">
      <c r="B47" s="19" t="s">
        <v>194</v>
      </c>
      <c r="C47" s="19" t="s">
        <v>98</v>
      </c>
      <c r="D47" s="21">
        <v>13</v>
      </c>
      <c r="E47" s="21">
        <v>0</v>
      </c>
      <c r="F47" s="19">
        <v>0</v>
      </c>
      <c r="G47" s="19">
        <v>13</v>
      </c>
      <c r="H47" s="19">
        <v>1E+30</v>
      </c>
    </row>
    <row r="48" spans="1:8" x14ac:dyDescent="0.25">
      <c r="B48" s="19" t="s">
        <v>196</v>
      </c>
      <c r="C48" s="19" t="s">
        <v>102</v>
      </c>
      <c r="D48" s="25">
        <v>5</v>
      </c>
      <c r="E48" s="25">
        <v>-25.000000005093167</v>
      </c>
      <c r="F48" s="19">
        <v>5</v>
      </c>
      <c r="G48" s="19">
        <v>3</v>
      </c>
      <c r="H48" s="19">
        <v>4</v>
      </c>
    </row>
    <row r="49" spans="2:8" x14ac:dyDescent="0.25">
      <c r="B49" s="19" t="s">
        <v>198</v>
      </c>
      <c r="C49" s="19" t="s">
        <v>105</v>
      </c>
      <c r="D49" s="21">
        <v>7</v>
      </c>
      <c r="E49" s="21">
        <v>0</v>
      </c>
      <c r="F49" s="19">
        <v>7</v>
      </c>
      <c r="G49" s="19">
        <v>4</v>
      </c>
      <c r="H49" s="19">
        <v>1E+30</v>
      </c>
    </row>
    <row r="50" spans="2:8" x14ac:dyDescent="0.25">
      <c r="B50" s="19" t="s">
        <v>200</v>
      </c>
      <c r="C50" s="19" t="s">
        <v>108</v>
      </c>
      <c r="D50" s="21">
        <v>9</v>
      </c>
      <c r="E50" s="21">
        <v>0</v>
      </c>
      <c r="F50" s="19">
        <v>9</v>
      </c>
      <c r="G50" s="19">
        <v>4</v>
      </c>
      <c r="H50" s="19">
        <v>1E+30</v>
      </c>
    </row>
    <row r="51" spans="2:8" x14ac:dyDescent="0.25">
      <c r="B51" s="19" t="s">
        <v>202</v>
      </c>
      <c r="C51" s="19" t="s">
        <v>111</v>
      </c>
      <c r="D51" s="21">
        <v>41</v>
      </c>
      <c r="E51" s="21">
        <v>0</v>
      </c>
      <c r="F51" s="19">
        <v>7</v>
      </c>
      <c r="G51" s="19">
        <v>34</v>
      </c>
      <c r="H51" s="19">
        <v>1E+30</v>
      </c>
    </row>
    <row r="52" spans="2:8" x14ac:dyDescent="0.25">
      <c r="B52" s="19" t="s">
        <v>204</v>
      </c>
      <c r="C52" s="19" t="s">
        <v>114</v>
      </c>
      <c r="D52" s="21">
        <v>8</v>
      </c>
      <c r="E52" s="21">
        <v>-25.000000005093167</v>
      </c>
      <c r="F52" s="19">
        <v>8</v>
      </c>
      <c r="G52" s="19">
        <v>3</v>
      </c>
      <c r="H52" s="19">
        <v>4</v>
      </c>
    </row>
    <row r="53" spans="2:8" x14ac:dyDescent="0.25">
      <c r="B53" s="19" t="s">
        <v>206</v>
      </c>
      <c r="C53" s="19" t="s">
        <v>117</v>
      </c>
      <c r="D53" s="21">
        <v>5</v>
      </c>
      <c r="E53" s="21">
        <v>0</v>
      </c>
      <c r="F53" s="19">
        <v>4</v>
      </c>
      <c r="G53" s="19">
        <v>1</v>
      </c>
      <c r="H53" s="19">
        <v>1E+30</v>
      </c>
    </row>
    <row r="54" spans="2:8" x14ac:dyDescent="0.25">
      <c r="B54" s="19" t="s">
        <v>208</v>
      </c>
      <c r="C54" s="19" t="s">
        <v>120</v>
      </c>
      <c r="D54" s="21">
        <v>0</v>
      </c>
      <c r="E54" s="21">
        <v>0</v>
      </c>
      <c r="F54" s="19">
        <v>0</v>
      </c>
      <c r="G54" s="19">
        <v>1</v>
      </c>
      <c r="H54" s="19">
        <v>1E+30</v>
      </c>
    </row>
    <row r="55" spans="2:8" x14ac:dyDescent="0.25">
      <c r="B55" s="19" t="s">
        <v>210</v>
      </c>
      <c r="C55" s="19" t="s">
        <v>123</v>
      </c>
      <c r="D55" s="21">
        <v>5</v>
      </c>
      <c r="E55" s="21">
        <v>-25.000000005093167</v>
      </c>
      <c r="F55" s="19">
        <v>5</v>
      </c>
      <c r="G55" s="19">
        <v>3</v>
      </c>
      <c r="H55" s="19">
        <v>1</v>
      </c>
    </row>
    <row r="56" spans="2:8" x14ac:dyDescent="0.25">
      <c r="B56" s="19" t="s">
        <v>212</v>
      </c>
      <c r="C56" s="19" t="s">
        <v>126</v>
      </c>
      <c r="D56" s="21">
        <v>2</v>
      </c>
      <c r="E56" s="21">
        <v>0</v>
      </c>
      <c r="F56" s="19">
        <v>2</v>
      </c>
      <c r="G56" s="19">
        <v>4</v>
      </c>
      <c r="H56" s="19">
        <v>1E+30</v>
      </c>
    </row>
    <row r="57" spans="2:8" x14ac:dyDescent="0.25">
      <c r="B57" s="19" t="s">
        <v>214</v>
      </c>
      <c r="C57" s="19" t="s">
        <v>129</v>
      </c>
      <c r="D57" s="21">
        <v>6</v>
      </c>
      <c r="E57" s="21">
        <v>-25.000000005093167</v>
      </c>
      <c r="F57" s="19">
        <v>6</v>
      </c>
      <c r="G57" s="19">
        <v>3</v>
      </c>
      <c r="H57" s="19">
        <v>4</v>
      </c>
    </row>
    <row r="58" spans="2:8" ht="15.75" thickBot="1" x14ac:dyDescent="0.3">
      <c r="B58" s="18" t="s">
        <v>216</v>
      </c>
      <c r="C58" s="18" t="s">
        <v>217</v>
      </c>
      <c r="D58" s="20">
        <v>44</v>
      </c>
      <c r="E58" s="20">
        <v>0</v>
      </c>
      <c r="F58" s="18">
        <v>47</v>
      </c>
      <c r="G58" s="18">
        <v>1E+30</v>
      </c>
      <c r="H58" s="18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3" workbookViewId="0">
      <selection activeCell="K10" sqref="K10"/>
    </sheetView>
  </sheetViews>
  <sheetFormatPr defaultRowHeight="15" x14ac:dyDescent="0.25"/>
  <cols>
    <col min="1" max="1" width="3.140625" customWidth="1"/>
    <col min="2" max="2" width="8.85546875" customWidth="1"/>
    <col min="3" max="3" width="8.5703125" customWidth="1"/>
    <col min="4" max="4" width="10.140625" customWidth="1"/>
    <col min="5" max="5" width="10.5703125" customWidth="1"/>
    <col min="6" max="6" width="11.140625" customWidth="1"/>
    <col min="7" max="7" width="8.140625" customWidth="1"/>
    <col min="8" max="8" width="8.7109375" customWidth="1"/>
    <col min="9" max="9" width="9.5703125" customWidth="1"/>
    <col min="10" max="10" width="12.85546875" customWidth="1"/>
    <col min="11" max="12" width="13.7109375" customWidth="1"/>
    <col min="13" max="13" width="15.28515625" customWidth="1"/>
    <col min="14" max="14" width="13.85546875" customWidth="1"/>
    <col min="16" max="16" width="4.140625" customWidth="1"/>
    <col min="17" max="17" width="6" customWidth="1"/>
    <col min="18" max="18" width="5.28515625" customWidth="1"/>
    <col min="19" max="19" width="5.42578125" customWidth="1"/>
  </cols>
  <sheetData>
    <row r="1" spans="1:19" x14ac:dyDescent="0.25">
      <c r="A1" s="1" t="s">
        <v>55</v>
      </c>
    </row>
    <row r="2" spans="1:19" x14ac:dyDescent="0.25">
      <c r="G2" s="23"/>
      <c r="H2" s="23"/>
      <c r="I2" s="23"/>
      <c r="L2" s="23"/>
    </row>
    <row r="3" spans="1:19" x14ac:dyDescent="0.25">
      <c r="B3" s="5"/>
      <c r="C3" s="16" t="s">
        <v>6</v>
      </c>
      <c r="D3" s="14" t="s">
        <v>8</v>
      </c>
      <c r="E3" s="15" t="s">
        <v>236</v>
      </c>
      <c r="F3" s="49"/>
      <c r="G3" s="5" t="s">
        <v>150</v>
      </c>
      <c r="H3" s="48" t="s">
        <v>7</v>
      </c>
      <c r="I3" s="48"/>
      <c r="J3" s="5" t="s">
        <v>4</v>
      </c>
      <c r="K3" s="40" t="s">
        <v>26</v>
      </c>
      <c r="L3" s="43"/>
      <c r="M3" s="15" t="s">
        <v>59</v>
      </c>
      <c r="O3" s="6"/>
      <c r="P3" s="2"/>
      <c r="Q3" s="9"/>
      <c r="R3" s="23"/>
      <c r="S3" s="9"/>
    </row>
    <row r="4" spans="1:19" ht="15.75" thickBot="1" x14ac:dyDescent="0.3">
      <c r="B4" s="7" t="s">
        <v>0</v>
      </c>
      <c r="C4" s="17" t="s">
        <v>1</v>
      </c>
      <c r="D4" s="7" t="s">
        <v>9</v>
      </c>
      <c r="E4" s="10" t="s">
        <v>3</v>
      </c>
      <c r="F4" s="50" t="s">
        <v>235</v>
      </c>
      <c r="G4" s="7" t="s">
        <v>151</v>
      </c>
      <c r="H4" s="41" t="s">
        <v>1</v>
      </c>
      <c r="I4" s="41" t="s">
        <v>2</v>
      </c>
      <c r="J4" s="7" t="s">
        <v>5</v>
      </c>
      <c r="K4" s="8" t="s">
        <v>60</v>
      </c>
      <c r="L4" s="41" t="s">
        <v>58</v>
      </c>
      <c r="M4" s="10" t="s">
        <v>58</v>
      </c>
      <c r="O4" s="6"/>
      <c r="P4" s="2"/>
      <c r="Q4" s="9"/>
      <c r="R4" s="6"/>
      <c r="S4" s="9"/>
    </row>
    <row r="5" spans="1:19" x14ac:dyDescent="0.25">
      <c r="B5" s="4" t="s">
        <v>10</v>
      </c>
      <c r="C5" s="3">
        <v>2</v>
      </c>
      <c r="D5" s="4">
        <v>1</v>
      </c>
      <c r="E5" s="11">
        <f t="shared" ref="E5:E16" si="0">+C5-D5</f>
        <v>1</v>
      </c>
      <c r="F5" s="51">
        <v>0</v>
      </c>
      <c r="G5" s="9">
        <f>+C5-F5</f>
        <v>2</v>
      </c>
      <c r="H5" s="44">
        <v>180</v>
      </c>
      <c r="I5" s="42">
        <v>280</v>
      </c>
      <c r="J5" s="4">
        <f>+(I5-H5)/E5</f>
        <v>100</v>
      </c>
      <c r="K5" s="22">
        <f>+M6-M5+F5</f>
        <v>2</v>
      </c>
      <c r="L5" s="42">
        <v>1</v>
      </c>
      <c r="M5" s="12">
        <v>0</v>
      </c>
      <c r="O5" s="2"/>
      <c r="P5" s="2"/>
      <c r="R5" s="9"/>
      <c r="S5" s="3"/>
    </row>
    <row r="6" spans="1:19" x14ac:dyDescent="0.25">
      <c r="B6" s="4" t="s">
        <v>11</v>
      </c>
      <c r="C6" s="3">
        <v>4</v>
      </c>
      <c r="D6" s="4">
        <v>2</v>
      </c>
      <c r="E6" s="11">
        <f t="shared" si="0"/>
        <v>2</v>
      </c>
      <c r="F6" s="51">
        <v>0</v>
      </c>
      <c r="G6" s="9">
        <f t="shared" ref="G6:G20" si="1">+C6-F6</f>
        <v>4</v>
      </c>
      <c r="H6" s="44">
        <v>320</v>
      </c>
      <c r="I6" s="42">
        <v>420</v>
      </c>
      <c r="J6" s="4">
        <f>+(I6-H6)/E6</f>
        <v>50</v>
      </c>
      <c r="K6" s="22">
        <f>+M7-M6+F6</f>
        <v>4</v>
      </c>
      <c r="L6" s="42">
        <f>+L5+1</f>
        <v>2</v>
      </c>
      <c r="M6" s="13">
        <v>2</v>
      </c>
      <c r="O6" s="2"/>
      <c r="P6" s="2"/>
      <c r="R6" s="9"/>
      <c r="S6" s="3"/>
    </row>
    <row r="7" spans="1:19" x14ac:dyDescent="0.25">
      <c r="B7" s="4" t="s">
        <v>12</v>
      </c>
      <c r="C7" s="3">
        <v>10</v>
      </c>
      <c r="D7" s="4">
        <v>7</v>
      </c>
      <c r="E7" s="11">
        <f t="shared" si="0"/>
        <v>3</v>
      </c>
      <c r="F7" s="51">
        <v>0</v>
      </c>
      <c r="G7" s="9">
        <f t="shared" si="1"/>
        <v>10</v>
      </c>
      <c r="H7" s="44">
        <v>620</v>
      </c>
      <c r="I7" s="42">
        <v>860</v>
      </c>
      <c r="J7" s="4">
        <f>+(I7-H7)/E7</f>
        <v>80</v>
      </c>
      <c r="K7" s="22">
        <f>+M8-M7+F7</f>
        <v>10</v>
      </c>
      <c r="L7" s="42">
        <f t="shared" ref="L7:L17" si="2">+L6+1</f>
        <v>3</v>
      </c>
      <c r="M7" s="13">
        <v>6</v>
      </c>
      <c r="O7" s="2"/>
      <c r="P7" s="2"/>
      <c r="R7" s="9"/>
      <c r="S7" s="3"/>
    </row>
    <row r="8" spans="1:19" x14ac:dyDescent="0.25">
      <c r="B8" s="4" t="s">
        <v>13</v>
      </c>
      <c r="C8" s="3">
        <v>6</v>
      </c>
      <c r="D8" s="4">
        <v>4</v>
      </c>
      <c r="E8" s="11">
        <f t="shared" si="0"/>
        <v>2</v>
      </c>
      <c r="F8" s="51">
        <v>0</v>
      </c>
      <c r="G8" s="9">
        <f t="shared" si="1"/>
        <v>6</v>
      </c>
      <c r="H8" s="44">
        <v>260</v>
      </c>
      <c r="I8" s="42">
        <v>340</v>
      </c>
      <c r="J8" s="4">
        <f>+(I8-H8)/E8</f>
        <v>40</v>
      </c>
      <c r="K8" s="9">
        <f>+M9-M8+F8</f>
        <v>10</v>
      </c>
      <c r="L8" s="42">
        <f t="shared" si="2"/>
        <v>4</v>
      </c>
      <c r="M8" s="13">
        <v>16</v>
      </c>
      <c r="O8" s="2"/>
      <c r="P8" s="2"/>
      <c r="Q8" s="9"/>
      <c r="R8" s="9"/>
      <c r="S8" s="3"/>
    </row>
    <row r="9" spans="1:19" x14ac:dyDescent="0.25">
      <c r="B9" s="4" t="s">
        <v>14</v>
      </c>
      <c r="C9" s="3">
        <v>4</v>
      </c>
      <c r="D9" s="4">
        <v>3</v>
      </c>
      <c r="E9" s="11">
        <f t="shared" si="0"/>
        <v>1</v>
      </c>
      <c r="F9" s="51">
        <v>0</v>
      </c>
      <c r="G9" s="9">
        <f t="shared" si="1"/>
        <v>4</v>
      </c>
      <c r="H9" s="44">
        <v>410</v>
      </c>
      <c r="I9" s="42">
        <v>570</v>
      </c>
      <c r="J9" s="4">
        <f>+(I9-H9)/E9</f>
        <v>160</v>
      </c>
      <c r="K9" s="9">
        <f>+M10-M8+F9</f>
        <v>4</v>
      </c>
      <c r="L9" s="42">
        <f t="shared" si="2"/>
        <v>5</v>
      </c>
      <c r="M9" s="13">
        <v>26</v>
      </c>
      <c r="O9" s="2"/>
      <c r="P9" s="2"/>
      <c r="Q9" s="9"/>
      <c r="R9" s="9"/>
      <c r="S9" s="3"/>
    </row>
    <row r="10" spans="1:19" x14ac:dyDescent="0.25">
      <c r="B10" s="4" t="s">
        <v>21</v>
      </c>
      <c r="C10" s="3">
        <v>0</v>
      </c>
      <c r="D10" s="4">
        <v>0</v>
      </c>
      <c r="E10" s="11">
        <f t="shared" si="0"/>
        <v>0</v>
      </c>
      <c r="F10" s="51">
        <v>0</v>
      </c>
      <c r="G10" s="9">
        <f t="shared" si="1"/>
        <v>0</v>
      </c>
      <c r="H10" s="44">
        <v>0</v>
      </c>
      <c r="I10" s="42">
        <v>0</v>
      </c>
      <c r="J10" s="4">
        <v>0</v>
      </c>
      <c r="K10" s="9">
        <f>+M11-M10+F10</f>
        <v>13</v>
      </c>
      <c r="L10" s="42">
        <f t="shared" si="2"/>
        <v>6</v>
      </c>
      <c r="M10" s="13">
        <v>20</v>
      </c>
      <c r="O10" s="2"/>
      <c r="P10" s="2"/>
      <c r="Q10" s="9"/>
      <c r="R10" s="9"/>
      <c r="S10" s="3"/>
    </row>
    <row r="11" spans="1:19" x14ac:dyDescent="0.25">
      <c r="B11" s="4" t="s">
        <v>15</v>
      </c>
      <c r="C11" s="3">
        <v>5</v>
      </c>
      <c r="D11" s="4">
        <v>3</v>
      </c>
      <c r="E11" s="11">
        <f t="shared" si="0"/>
        <v>2</v>
      </c>
      <c r="F11" s="52">
        <v>0</v>
      </c>
      <c r="G11" s="9">
        <f t="shared" si="1"/>
        <v>5</v>
      </c>
      <c r="H11" s="44">
        <v>180</v>
      </c>
      <c r="I11" s="42">
        <v>260</v>
      </c>
      <c r="J11" s="4">
        <f t="shared" ref="J11:J16" si="3">+(I11-H11)/E11</f>
        <v>40</v>
      </c>
      <c r="K11" s="45">
        <f>+M13-M10+F11</f>
        <v>5</v>
      </c>
      <c r="L11" s="42">
        <f t="shared" si="2"/>
        <v>7</v>
      </c>
      <c r="M11" s="13">
        <v>33</v>
      </c>
      <c r="O11" s="2"/>
      <c r="P11" s="2"/>
      <c r="Q11" s="9"/>
      <c r="R11" s="9"/>
      <c r="S11" s="3"/>
    </row>
    <row r="12" spans="1:19" x14ac:dyDescent="0.25">
      <c r="B12" s="4" t="s">
        <v>16</v>
      </c>
      <c r="C12" s="3">
        <v>7</v>
      </c>
      <c r="D12" s="4">
        <v>4</v>
      </c>
      <c r="E12" s="11">
        <f t="shared" si="0"/>
        <v>3</v>
      </c>
      <c r="F12" s="51">
        <v>0</v>
      </c>
      <c r="G12" s="9">
        <f t="shared" si="1"/>
        <v>7</v>
      </c>
      <c r="H12" s="44">
        <v>900</v>
      </c>
      <c r="I12" s="42">
        <v>1020</v>
      </c>
      <c r="J12" s="4">
        <f t="shared" si="3"/>
        <v>40</v>
      </c>
      <c r="K12" s="9">
        <f>+M11-M9+F12</f>
        <v>7</v>
      </c>
      <c r="L12" s="42">
        <f t="shared" si="2"/>
        <v>8</v>
      </c>
      <c r="M12" s="13">
        <v>42</v>
      </c>
      <c r="O12" s="2"/>
      <c r="P12" s="2"/>
      <c r="Q12" s="9"/>
      <c r="R12" s="9"/>
      <c r="S12" s="3"/>
    </row>
    <row r="13" spans="1:19" x14ac:dyDescent="0.25">
      <c r="B13" s="4" t="s">
        <v>17</v>
      </c>
      <c r="C13" s="3">
        <v>9</v>
      </c>
      <c r="D13" s="4">
        <v>6</v>
      </c>
      <c r="E13" s="11">
        <f t="shared" si="0"/>
        <v>3</v>
      </c>
      <c r="F13" s="51">
        <v>0</v>
      </c>
      <c r="G13" s="9">
        <f t="shared" si="1"/>
        <v>9</v>
      </c>
      <c r="H13" s="44">
        <v>200</v>
      </c>
      <c r="I13" s="42">
        <v>380</v>
      </c>
      <c r="J13" s="4">
        <f t="shared" si="3"/>
        <v>60</v>
      </c>
      <c r="K13" s="9">
        <f>+M12-M11+F13</f>
        <v>9</v>
      </c>
      <c r="L13" s="42">
        <f t="shared" si="2"/>
        <v>9</v>
      </c>
      <c r="M13" s="13">
        <v>25</v>
      </c>
      <c r="O13" s="2"/>
      <c r="P13" s="2"/>
      <c r="Q13" s="9"/>
      <c r="R13" s="9"/>
      <c r="S13" s="3"/>
    </row>
    <row r="14" spans="1:19" x14ac:dyDescent="0.25">
      <c r="B14" s="4" t="s">
        <v>18</v>
      </c>
      <c r="C14" s="3">
        <v>7</v>
      </c>
      <c r="D14" s="4">
        <v>5</v>
      </c>
      <c r="E14" s="11">
        <f t="shared" si="0"/>
        <v>2</v>
      </c>
      <c r="F14" s="51">
        <v>0</v>
      </c>
      <c r="G14" s="9">
        <f t="shared" si="1"/>
        <v>7</v>
      </c>
      <c r="H14" s="44">
        <v>210</v>
      </c>
      <c r="I14" s="42">
        <v>270</v>
      </c>
      <c r="J14" s="4">
        <f t="shared" si="3"/>
        <v>30</v>
      </c>
      <c r="K14" s="9">
        <f>+M13+M8+F14</f>
        <v>41</v>
      </c>
      <c r="L14" s="42">
        <f t="shared" si="2"/>
        <v>10</v>
      </c>
      <c r="M14" s="13">
        <v>33</v>
      </c>
      <c r="O14" s="2"/>
      <c r="P14" s="2"/>
      <c r="Q14" s="9"/>
      <c r="R14" s="9"/>
      <c r="S14" s="3"/>
    </row>
    <row r="15" spans="1:19" x14ac:dyDescent="0.25">
      <c r="B15" s="4" t="s">
        <v>19</v>
      </c>
      <c r="C15" s="3">
        <v>8</v>
      </c>
      <c r="D15" s="4">
        <v>6</v>
      </c>
      <c r="E15" s="11">
        <f t="shared" si="0"/>
        <v>2</v>
      </c>
      <c r="F15" s="51">
        <v>0</v>
      </c>
      <c r="G15" s="9">
        <f t="shared" si="1"/>
        <v>8</v>
      </c>
      <c r="H15" s="44">
        <v>430</v>
      </c>
      <c r="I15" s="42">
        <v>490</v>
      </c>
      <c r="J15" s="4">
        <f t="shared" si="3"/>
        <v>30</v>
      </c>
      <c r="K15" s="9">
        <f>+M14-M13+F15</f>
        <v>8</v>
      </c>
      <c r="L15" s="42">
        <f t="shared" si="2"/>
        <v>11</v>
      </c>
      <c r="M15" s="13">
        <v>38</v>
      </c>
      <c r="O15" s="2"/>
      <c r="P15" s="2"/>
      <c r="Q15" s="9"/>
      <c r="R15" s="9"/>
      <c r="S15" s="3"/>
    </row>
    <row r="16" spans="1:19" x14ac:dyDescent="0.25">
      <c r="B16" s="4" t="s">
        <v>20</v>
      </c>
      <c r="C16" s="3">
        <v>4</v>
      </c>
      <c r="D16" s="4">
        <v>3</v>
      </c>
      <c r="E16" s="11">
        <f t="shared" si="0"/>
        <v>1</v>
      </c>
      <c r="F16" s="51">
        <v>0</v>
      </c>
      <c r="G16" s="9">
        <f t="shared" si="1"/>
        <v>4</v>
      </c>
      <c r="H16" s="44">
        <v>160</v>
      </c>
      <c r="I16" s="42">
        <v>200</v>
      </c>
      <c r="J16" s="4">
        <f t="shared" si="3"/>
        <v>40</v>
      </c>
      <c r="K16" s="9">
        <f>+M15-M14+F16</f>
        <v>5</v>
      </c>
      <c r="L16" s="42">
        <f t="shared" si="2"/>
        <v>12</v>
      </c>
      <c r="M16" s="13">
        <v>38</v>
      </c>
      <c r="O16" s="2"/>
      <c r="P16" s="2"/>
      <c r="Q16" s="9"/>
      <c r="R16" s="9"/>
      <c r="S16" s="3"/>
    </row>
    <row r="17" spans="2:19" x14ac:dyDescent="0.25">
      <c r="B17" s="4" t="s">
        <v>22</v>
      </c>
      <c r="C17" s="3">
        <v>0</v>
      </c>
      <c r="D17" s="4">
        <v>0</v>
      </c>
      <c r="E17" s="11">
        <v>0</v>
      </c>
      <c r="F17" s="51">
        <v>0</v>
      </c>
      <c r="G17" s="9">
        <f t="shared" si="1"/>
        <v>0</v>
      </c>
      <c r="H17" s="44">
        <v>0</v>
      </c>
      <c r="I17" s="42">
        <v>0</v>
      </c>
      <c r="J17" s="4">
        <v>0</v>
      </c>
      <c r="K17" s="9">
        <f>+M16-M15+F17</f>
        <v>0</v>
      </c>
      <c r="L17" s="42">
        <f t="shared" si="2"/>
        <v>13</v>
      </c>
      <c r="M17" s="13">
        <v>44</v>
      </c>
      <c r="O17" s="2"/>
      <c r="P17" s="2"/>
      <c r="Q17" s="9"/>
      <c r="R17" s="9"/>
      <c r="S17" s="3"/>
    </row>
    <row r="18" spans="2:19" x14ac:dyDescent="0.25">
      <c r="B18" s="4" t="s">
        <v>23</v>
      </c>
      <c r="C18" s="3">
        <v>5</v>
      </c>
      <c r="D18" s="4">
        <v>3</v>
      </c>
      <c r="E18" s="11">
        <f>+C18-D18</f>
        <v>2</v>
      </c>
      <c r="F18" s="51">
        <v>0</v>
      </c>
      <c r="G18" s="9">
        <f t="shared" si="1"/>
        <v>5</v>
      </c>
      <c r="H18" s="44">
        <v>250</v>
      </c>
      <c r="I18" s="42">
        <v>350</v>
      </c>
      <c r="J18" s="4">
        <f>+(I18-H18)/E18</f>
        <v>50</v>
      </c>
      <c r="K18" s="9">
        <f>+M16-M14+F18</f>
        <v>5</v>
      </c>
      <c r="L18" s="44"/>
      <c r="O18" s="2"/>
      <c r="P18" s="2"/>
      <c r="Q18" s="9"/>
      <c r="R18" s="9"/>
      <c r="S18" s="3"/>
    </row>
    <row r="19" spans="2:19" x14ac:dyDescent="0.25">
      <c r="B19" s="4" t="s">
        <v>24</v>
      </c>
      <c r="C19" s="3">
        <v>2</v>
      </c>
      <c r="D19" s="4">
        <v>1</v>
      </c>
      <c r="E19" s="11">
        <f>+C19-D19</f>
        <v>1</v>
      </c>
      <c r="F19" s="51">
        <v>0</v>
      </c>
      <c r="G19" s="9">
        <f t="shared" si="1"/>
        <v>2</v>
      </c>
      <c r="H19" s="44">
        <v>100</v>
      </c>
      <c r="I19" s="42">
        <v>200</v>
      </c>
      <c r="J19" s="4">
        <f>+(I19-H19)/E19</f>
        <v>100</v>
      </c>
      <c r="K19" s="9">
        <f>+M17-M12+F19</f>
        <v>2</v>
      </c>
      <c r="L19" s="1" t="s">
        <v>147</v>
      </c>
      <c r="M19" s="2">
        <v>47</v>
      </c>
      <c r="O19" s="2"/>
      <c r="P19" s="2"/>
      <c r="Q19" s="9"/>
      <c r="R19" s="9"/>
      <c r="S19" s="3"/>
    </row>
    <row r="20" spans="2:19" x14ac:dyDescent="0.25">
      <c r="B20" s="4" t="s">
        <v>25</v>
      </c>
      <c r="C20" s="3">
        <v>6</v>
      </c>
      <c r="D20" s="4">
        <v>3</v>
      </c>
      <c r="E20" s="11">
        <f>+C20-D20</f>
        <v>3</v>
      </c>
      <c r="F20" s="51">
        <v>0</v>
      </c>
      <c r="G20" s="9">
        <f t="shared" si="1"/>
        <v>6</v>
      </c>
      <c r="H20" s="44">
        <v>330</v>
      </c>
      <c r="I20" s="42">
        <v>510</v>
      </c>
      <c r="J20" s="4">
        <f>+(I20-H20)/E20</f>
        <v>60</v>
      </c>
      <c r="K20" s="9">
        <f>+M17-M16+F20</f>
        <v>6</v>
      </c>
      <c r="L20" s="1" t="s">
        <v>148</v>
      </c>
      <c r="M20" s="2">
        <v>25</v>
      </c>
      <c r="O20" s="2"/>
      <c r="P20" s="2"/>
      <c r="Q20" s="9"/>
      <c r="R20" s="9"/>
      <c r="S20" s="3"/>
    </row>
    <row r="21" spans="2:19" ht="15.75" thickBot="1" x14ac:dyDescent="0.3">
      <c r="B21" s="9"/>
      <c r="C21" s="9"/>
      <c r="D21" s="9"/>
      <c r="E21" s="9"/>
      <c r="F21" s="9"/>
      <c r="G21" s="9"/>
      <c r="H21" s="9"/>
      <c r="I21" s="9"/>
      <c r="J21" s="9" t="s">
        <v>149</v>
      </c>
      <c r="K21" s="2">
        <f>+M17-M5</f>
        <v>44</v>
      </c>
      <c r="M21" s="2"/>
      <c r="N21" s="2"/>
      <c r="O21" s="2"/>
      <c r="P21" s="2"/>
      <c r="Q21" s="2"/>
      <c r="R21" s="9"/>
      <c r="S21" s="2"/>
    </row>
    <row r="22" spans="2:19" ht="15.75" thickBot="1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46" t="s">
        <v>256</v>
      </c>
      <c r="M22" s="47">
        <f>5400+M20*(M19-M17)-SUMPRODUCT(J5:J20,F5:F20)</f>
        <v>5475</v>
      </c>
      <c r="N22" s="2"/>
      <c r="O22" s="2"/>
      <c r="P22" s="2"/>
      <c r="Q22" s="2"/>
      <c r="R22" s="9"/>
      <c r="S22" s="2"/>
    </row>
    <row r="23" spans="2:19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 t="s">
        <v>262</v>
      </c>
      <c r="M23" s="53">
        <f>+M22-5400</f>
        <v>75</v>
      </c>
      <c r="O23" s="2"/>
      <c r="P23" s="2"/>
      <c r="Q23" s="2"/>
      <c r="R23" s="9"/>
      <c r="S23" s="2"/>
    </row>
    <row r="24" spans="2:19" x14ac:dyDescent="0.25">
      <c r="B24" s="9"/>
      <c r="C24" s="9"/>
      <c r="D24" s="9"/>
      <c r="E24" s="9"/>
      <c r="F24" s="9"/>
      <c r="G24" s="9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</row>
    <row r="25" spans="2:19" x14ac:dyDescent="0.25">
      <c r="B25" s="9"/>
      <c r="C25" s="9"/>
      <c r="D25" s="9"/>
      <c r="E25" s="9"/>
      <c r="F25" s="9"/>
      <c r="G25" s="9"/>
      <c r="H25" s="9"/>
      <c r="I25" s="9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9"/>
      <c r="R26" s="2"/>
      <c r="S26" s="2"/>
    </row>
    <row r="27" spans="2:19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workbookViewId="0"/>
  </sheetViews>
  <sheetFormatPr defaultRowHeight="15" x14ac:dyDescent="0.25"/>
  <cols>
    <col min="1" max="1" width="2.28515625" customWidth="1"/>
    <col min="2" max="2" width="6.7109375" bestFit="1" customWidth="1"/>
    <col min="3" max="3" width="27.7109375" bestFit="1" customWidth="1"/>
    <col min="4" max="4" width="14.140625" bestFit="1" customWidth="1"/>
    <col min="5" max="5" width="14" bestFit="1" customWidth="1"/>
    <col min="6" max="6" width="12.28515625" bestFit="1" customWidth="1"/>
    <col min="7" max="7" width="10.140625" bestFit="1" customWidth="1"/>
  </cols>
  <sheetData>
    <row r="1" spans="1:5" x14ac:dyDescent="0.25">
      <c r="A1" s="1" t="s">
        <v>66</v>
      </c>
    </row>
    <row r="2" spans="1:5" x14ac:dyDescent="0.25">
      <c r="A2" s="1" t="s">
        <v>258</v>
      </c>
    </row>
    <row r="3" spans="1:5" x14ac:dyDescent="0.25">
      <c r="A3" s="1" t="s">
        <v>259</v>
      </c>
    </row>
    <row r="6" spans="1:5" ht="15.75" thickBot="1" x14ac:dyDescent="0.3">
      <c r="A6" t="s">
        <v>69</v>
      </c>
    </row>
    <row r="7" spans="1:5" ht="15.75" thickBot="1" x14ac:dyDescent="0.3">
      <c r="B7" s="30" t="s">
        <v>70</v>
      </c>
      <c r="C7" s="30" t="s">
        <v>71</v>
      </c>
      <c r="D7" s="30" t="s">
        <v>72</v>
      </c>
      <c r="E7" s="30" t="s">
        <v>73</v>
      </c>
    </row>
    <row r="8" spans="1:5" ht="15.75" thickBot="1" x14ac:dyDescent="0.3">
      <c r="B8" s="18" t="s">
        <v>153</v>
      </c>
      <c r="C8" s="18" t="s">
        <v>260</v>
      </c>
      <c r="D8" s="24">
        <v>0</v>
      </c>
      <c r="E8" s="24">
        <v>140</v>
      </c>
    </row>
    <row r="11" spans="1:5" ht="15.75" thickBot="1" x14ac:dyDescent="0.3">
      <c r="A11" t="s">
        <v>74</v>
      </c>
    </row>
    <row r="12" spans="1:5" ht="15.75" thickBot="1" x14ac:dyDescent="0.3">
      <c r="B12" s="30" t="s">
        <v>70</v>
      </c>
      <c r="C12" s="30" t="s">
        <v>71</v>
      </c>
      <c r="D12" s="30" t="s">
        <v>72</v>
      </c>
      <c r="E12" s="30" t="s">
        <v>73</v>
      </c>
    </row>
    <row r="13" spans="1:5" x14ac:dyDescent="0.25">
      <c r="B13" s="19" t="s">
        <v>155</v>
      </c>
      <c r="C13" s="19" t="s">
        <v>239</v>
      </c>
      <c r="D13" s="21">
        <v>0</v>
      </c>
      <c r="E13" s="21">
        <v>0</v>
      </c>
    </row>
    <row r="14" spans="1:5" x14ac:dyDescent="0.25">
      <c r="B14" s="19" t="s">
        <v>156</v>
      </c>
      <c r="C14" s="19" t="s">
        <v>240</v>
      </c>
      <c r="D14" s="21">
        <v>0</v>
      </c>
      <c r="E14" s="21">
        <v>0</v>
      </c>
    </row>
    <row r="15" spans="1:5" x14ac:dyDescent="0.25">
      <c r="B15" s="19" t="s">
        <v>157</v>
      </c>
      <c r="C15" s="19" t="s">
        <v>241</v>
      </c>
      <c r="D15" s="21">
        <v>0</v>
      </c>
      <c r="E15" s="21">
        <v>0</v>
      </c>
    </row>
    <row r="16" spans="1:5" x14ac:dyDescent="0.25">
      <c r="B16" s="19" t="s">
        <v>158</v>
      </c>
      <c r="C16" s="19" t="s">
        <v>242</v>
      </c>
      <c r="D16" s="21">
        <v>0</v>
      </c>
      <c r="E16" s="21">
        <v>0</v>
      </c>
    </row>
    <row r="17" spans="2:5" x14ac:dyDescent="0.25">
      <c r="B17" s="19" t="s">
        <v>159</v>
      </c>
      <c r="C17" s="19" t="s">
        <v>243</v>
      </c>
      <c r="D17" s="21">
        <v>0</v>
      </c>
      <c r="E17" s="21">
        <v>0</v>
      </c>
    </row>
    <row r="18" spans="2:5" x14ac:dyDescent="0.25">
      <c r="B18" s="19" t="s">
        <v>160</v>
      </c>
      <c r="C18" s="19" t="s">
        <v>244</v>
      </c>
      <c r="D18" s="21">
        <v>0</v>
      </c>
      <c r="E18" s="21">
        <v>0</v>
      </c>
    </row>
    <row r="19" spans="2:5" x14ac:dyDescent="0.25">
      <c r="B19" s="19" t="s">
        <v>161</v>
      </c>
      <c r="C19" s="19" t="s">
        <v>245</v>
      </c>
      <c r="D19" s="25">
        <v>0</v>
      </c>
      <c r="E19" s="25">
        <v>2</v>
      </c>
    </row>
    <row r="20" spans="2:5" x14ac:dyDescent="0.25">
      <c r="B20" s="19" t="s">
        <v>162</v>
      </c>
      <c r="C20" s="19" t="s">
        <v>246</v>
      </c>
      <c r="D20" s="21">
        <v>0</v>
      </c>
      <c r="E20" s="21">
        <v>0</v>
      </c>
    </row>
    <row r="21" spans="2:5" x14ac:dyDescent="0.25">
      <c r="B21" s="19" t="s">
        <v>163</v>
      </c>
      <c r="C21" s="19" t="s">
        <v>247</v>
      </c>
      <c r="D21" s="21">
        <v>0</v>
      </c>
      <c r="E21" s="21">
        <v>0</v>
      </c>
    </row>
    <row r="22" spans="2:5" x14ac:dyDescent="0.25">
      <c r="B22" s="19" t="s">
        <v>164</v>
      </c>
      <c r="C22" s="19" t="s">
        <v>248</v>
      </c>
      <c r="D22" s="21">
        <v>0</v>
      </c>
      <c r="E22" s="21">
        <v>0</v>
      </c>
    </row>
    <row r="23" spans="2:5" x14ac:dyDescent="0.25">
      <c r="B23" s="19" t="s">
        <v>165</v>
      </c>
      <c r="C23" s="19" t="s">
        <v>249</v>
      </c>
      <c r="D23" s="21">
        <v>0</v>
      </c>
      <c r="E23" s="21">
        <v>2</v>
      </c>
    </row>
    <row r="24" spans="2:5" x14ac:dyDescent="0.25">
      <c r="B24" s="19" t="s">
        <v>166</v>
      </c>
      <c r="C24" s="19" t="s">
        <v>250</v>
      </c>
      <c r="D24" s="21">
        <v>0</v>
      </c>
      <c r="E24" s="21">
        <v>0</v>
      </c>
    </row>
    <row r="25" spans="2:5" x14ac:dyDescent="0.25">
      <c r="B25" s="19" t="s">
        <v>167</v>
      </c>
      <c r="C25" s="19" t="s">
        <v>251</v>
      </c>
      <c r="D25" s="21">
        <v>0</v>
      </c>
      <c r="E25" s="21">
        <v>0</v>
      </c>
    </row>
    <row r="26" spans="2:5" x14ac:dyDescent="0.25">
      <c r="B26" s="19" t="s">
        <v>168</v>
      </c>
      <c r="C26" s="19" t="s">
        <v>252</v>
      </c>
      <c r="D26" s="21">
        <v>0</v>
      </c>
      <c r="E26" s="21">
        <v>0</v>
      </c>
    </row>
    <row r="27" spans="2:5" x14ac:dyDescent="0.25">
      <c r="B27" s="19" t="s">
        <v>169</v>
      </c>
      <c r="C27" s="19" t="s">
        <v>253</v>
      </c>
      <c r="D27" s="21">
        <v>0</v>
      </c>
      <c r="E27" s="21">
        <v>0</v>
      </c>
    </row>
    <row r="28" spans="2:5" x14ac:dyDescent="0.25">
      <c r="B28" s="19" t="s">
        <v>170</v>
      </c>
      <c r="C28" s="19" t="s">
        <v>254</v>
      </c>
      <c r="D28" s="21">
        <v>0</v>
      </c>
      <c r="E28" s="21">
        <v>0</v>
      </c>
    </row>
    <row r="29" spans="2:5" x14ac:dyDescent="0.25">
      <c r="B29" s="19" t="s">
        <v>41</v>
      </c>
      <c r="C29" s="19" t="s">
        <v>171</v>
      </c>
      <c r="D29" s="21">
        <v>0</v>
      </c>
      <c r="E29" s="21">
        <v>0</v>
      </c>
    </row>
    <row r="30" spans="2:5" x14ac:dyDescent="0.25">
      <c r="B30" s="19" t="s">
        <v>42</v>
      </c>
      <c r="C30" s="19" t="s">
        <v>172</v>
      </c>
      <c r="D30" s="21">
        <v>0</v>
      </c>
      <c r="E30" s="21">
        <v>2</v>
      </c>
    </row>
    <row r="31" spans="2:5" x14ac:dyDescent="0.25">
      <c r="B31" s="19" t="s">
        <v>43</v>
      </c>
      <c r="C31" s="19" t="s">
        <v>173</v>
      </c>
      <c r="D31" s="21">
        <v>0</v>
      </c>
      <c r="E31" s="21">
        <v>6</v>
      </c>
    </row>
    <row r="32" spans="2:5" x14ac:dyDescent="0.25">
      <c r="B32" s="19" t="s">
        <v>44</v>
      </c>
      <c r="C32" s="19" t="s">
        <v>174</v>
      </c>
      <c r="D32" s="21">
        <v>0</v>
      </c>
      <c r="E32" s="21">
        <v>16</v>
      </c>
    </row>
    <row r="33" spans="1:7" x14ac:dyDescent="0.25">
      <c r="B33" s="19" t="s">
        <v>45</v>
      </c>
      <c r="C33" s="19" t="s">
        <v>175</v>
      </c>
      <c r="D33" s="21">
        <v>0</v>
      </c>
      <c r="E33" s="21">
        <v>22</v>
      </c>
    </row>
    <row r="34" spans="1:7" x14ac:dyDescent="0.25">
      <c r="B34" s="19" t="s">
        <v>46</v>
      </c>
      <c r="C34" s="19" t="s">
        <v>176</v>
      </c>
      <c r="D34" s="21">
        <v>0</v>
      </c>
      <c r="E34" s="21">
        <v>20</v>
      </c>
    </row>
    <row r="35" spans="1:7" x14ac:dyDescent="0.25">
      <c r="B35" s="19" t="s">
        <v>47</v>
      </c>
      <c r="C35" s="19" t="s">
        <v>177</v>
      </c>
      <c r="D35" s="21">
        <v>0</v>
      </c>
      <c r="E35" s="21">
        <v>29</v>
      </c>
    </row>
    <row r="36" spans="1:7" x14ac:dyDescent="0.25">
      <c r="B36" s="19" t="s">
        <v>48</v>
      </c>
      <c r="C36" s="19" t="s">
        <v>178</v>
      </c>
      <c r="D36" s="21">
        <v>0</v>
      </c>
      <c r="E36" s="21">
        <v>38</v>
      </c>
    </row>
    <row r="37" spans="1:7" x14ac:dyDescent="0.25">
      <c r="B37" s="19" t="s">
        <v>49</v>
      </c>
      <c r="C37" s="19" t="s">
        <v>179</v>
      </c>
      <c r="D37" s="21">
        <v>0</v>
      </c>
      <c r="E37" s="21">
        <v>23</v>
      </c>
    </row>
    <row r="38" spans="1:7" x14ac:dyDescent="0.25">
      <c r="B38" s="19" t="s">
        <v>50</v>
      </c>
      <c r="C38" s="19" t="s">
        <v>180</v>
      </c>
      <c r="D38" s="21">
        <v>0</v>
      </c>
      <c r="E38" s="21">
        <v>29</v>
      </c>
    </row>
    <row r="39" spans="1:7" x14ac:dyDescent="0.25">
      <c r="B39" s="19" t="s">
        <v>51</v>
      </c>
      <c r="C39" s="19" t="s">
        <v>181</v>
      </c>
      <c r="D39" s="21">
        <v>0</v>
      </c>
      <c r="E39" s="21">
        <v>34</v>
      </c>
    </row>
    <row r="40" spans="1:7" x14ac:dyDescent="0.25">
      <c r="B40" s="19" t="s">
        <v>52</v>
      </c>
      <c r="C40" s="19" t="s">
        <v>182</v>
      </c>
      <c r="D40" s="21">
        <v>0</v>
      </c>
      <c r="E40" s="21">
        <v>34</v>
      </c>
    </row>
    <row r="41" spans="1:7" ht="15.75" thickBot="1" x14ac:dyDescent="0.3">
      <c r="B41" s="18" t="s">
        <v>53</v>
      </c>
      <c r="C41" s="18" t="s">
        <v>183</v>
      </c>
      <c r="D41" s="20">
        <v>0</v>
      </c>
      <c r="E41" s="20">
        <v>40</v>
      </c>
    </row>
    <row r="44" spans="1:7" ht="15.75" thickBot="1" x14ac:dyDescent="0.3">
      <c r="A44" t="s">
        <v>26</v>
      </c>
    </row>
    <row r="45" spans="1:7" ht="15.75" thickBot="1" x14ac:dyDescent="0.3">
      <c r="B45" s="30" t="s">
        <v>70</v>
      </c>
      <c r="C45" s="30" t="s">
        <v>71</v>
      </c>
      <c r="D45" s="30" t="s">
        <v>75</v>
      </c>
      <c r="E45" s="30" t="s">
        <v>76</v>
      </c>
      <c r="F45" s="30" t="s">
        <v>77</v>
      </c>
      <c r="G45" s="30" t="s">
        <v>78</v>
      </c>
    </row>
    <row r="46" spans="1:7" x14ac:dyDescent="0.25">
      <c r="B46" s="19" t="s">
        <v>184</v>
      </c>
      <c r="C46" s="19" t="s">
        <v>82</v>
      </c>
      <c r="D46" s="21">
        <v>2</v>
      </c>
      <c r="E46" s="19" t="s">
        <v>185</v>
      </c>
      <c r="F46" s="19" t="s">
        <v>84</v>
      </c>
      <c r="G46" s="21">
        <v>0</v>
      </c>
    </row>
    <row r="47" spans="1:7" x14ac:dyDescent="0.25">
      <c r="B47" s="19" t="s">
        <v>186</v>
      </c>
      <c r="C47" s="19" t="s">
        <v>86</v>
      </c>
      <c r="D47" s="21">
        <v>4</v>
      </c>
      <c r="E47" s="19" t="s">
        <v>187</v>
      </c>
      <c r="F47" s="19" t="s">
        <v>84</v>
      </c>
      <c r="G47" s="21">
        <v>0</v>
      </c>
    </row>
    <row r="48" spans="1:7" x14ac:dyDescent="0.25">
      <c r="B48" s="19" t="s">
        <v>188</v>
      </c>
      <c r="C48" s="19" t="s">
        <v>89</v>
      </c>
      <c r="D48" s="21">
        <v>10</v>
      </c>
      <c r="E48" s="19" t="s">
        <v>189</v>
      </c>
      <c r="F48" s="19" t="s">
        <v>84</v>
      </c>
      <c r="G48" s="21">
        <v>0</v>
      </c>
    </row>
    <row r="49" spans="2:7" x14ac:dyDescent="0.25">
      <c r="B49" s="19" t="s">
        <v>190</v>
      </c>
      <c r="C49" s="19" t="s">
        <v>92</v>
      </c>
      <c r="D49" s="21">
        <v>6</v>
      </c>
      <c r="E49" s="19" t="s">
        <v>191</v>
      </c>
      <c r="F49" s="19" t="s">
        <v>84</v>
      </c>
      <c r="G49" s="21">
        <v>0</v>
      </c>
    </row>
    <row r="50" spans="2:7" x14ac:dyDescent="0.25">
      <c r="B50" s="19" t="s">
        <v>192</v>
      </c>
      <c r="C50" s="19" t="s">
        <v>95</v>
      </c>
      <c r="D50" s="21">
        <v>4</v>
      </c>
      <c r="E50" s="19" t="s">
        <v>193</v>
      </c>
      <c r="F50" s="19" t="s">
        <v>84</v>
      </c>
      <c r="G50" s="21">
        <v>0</v>
      </c>
    </row>
    <row r="51" spans="2:7" x14ac:dyDescent="0.25">
      <c r="B51" s="19" t="s">
        <v>194</v>
      </c>
      <c r="C51" s="19" t="s">
        <v>98</v>
      </c>
      <c r="D51" s="21">
        <v>9</v>
      </c>
      <c r="E51" s="19" t="s">
        <v>195</v>
      </c>
      <c r="F51" s="19" t="s">
        <v>100</v>
      </c>
      <c r="G51" s="21">
        <v>9</v>
      </c>
    </row>
    <row r="52" spans="2:7" x14ac:dyDescent="0.25">
      <c r="B52" s="19" t="s">
        <v>196</v>
      </c>
      <c r="C52" s="19" t="s">
        <v>102</v>
      </c>
      <c r="D52" s="25">
        <v>5</v>
      </c>
      <c r="E52" s="19" t="s">
        <v>197</v>
      </c>
      <c r="F52" s="19" t="s">
        <v>84</v>
      </c>
      <c r="G52" s="25">
        <v>0</v>
      </c>
    </row>
    <row r="53" spans="2:7" x14ac:dyDescent="0.25">
      <c r="B53" s="19" t="s">
        <v>198</v>
      </c>
      <c r="C53" s="19" t="s">
        <v>105</v>
      </c>
      <c r="D53" s="21">
        <v>7</v>
      </c>
      <c r="E53" s="19" t="s">
        <v>199</v>
      </c>
      <c r="F53" s="19" t="s">
        <v>84</v>
      </c>
      <c r="G53" s="21">
        <v>0</v>
      </c>
    </row>
    <row r="54" spans="2:7" x14ac:dyDescent="0.25">
      <c r="B54" s="19" t="s">
        <v>200</v>
      </c>
      <c r="C54" s="19" t="s">
        <v>108</v>
      </c>
      <c r="D54" s="21">
        <v>9</v>
      </c>
      <c r="E54" s="19" t="s">
        <v>201</v>
      </c>
      <c r="F54" s="19" t="s">
        <v>84</v>
      </c>
      <c r="G54" s="21">
        <v>0</v>
      </c>
    </row>
    <row r="55" spans="2:7" x14ac:dyDescent="0.25">
      <c r="B55" s="19" t="s">
        <v>202</v>
      </c>
      <c r="C55" s="19" t="s">
        <v>111</v>
      </c>
      <c r="D55" s="21">
        <v>39</v>
      </c>
      <c r="E55" s="19" t="s">
        <v>203</v>
      </c>
      <c r="F55" s="19" t="s">
        <v>100</v>
      </c>
      <c r="G55" s="21">
        <v>32</v>
      </c>
    </row>
    <row r="56" spans="2:7" x14ac:dyDescent="0.25">
      <c r="B56" s="19" t="s">
        <v>204</v>
      </c>
      <c r="C56" s="19" t="s">
        <v>114</v>
      </c>
      <c r="D56" s="21">
        <v>8</v>
      </c>
      <c r="E56" s="19" t="s">
        <v>205</v>
      </c>
      <c r="F56" s="19" t="s">
        <v>84</v>
      </c>
      <c r="G56" s="21">
        <v>0</v>
      </c>
    </row>
    <row r="57" spans="2:7" x14ac:dyDescent="0.25">
      <c r="B57" s="19" t="s">
        <v>206</v>
      </c>
      <c r="C57" s="19" t="s">
        <v>117</v>
      </c>
      <c r="D57" s="21">
        <v>5</v>
      </c>
      <c r="E57" s="19" t="s">
        <v>207</v>
      </c>
      <c r="F57" s="19" t="s">
        <v>100</v>
      </c>
      <c r="G57" s="21">
        <v>1</v>
      </c>
    </row>
    <row r="58" spans="2:7" x14ac:dyDescent="0.25">
      <c r="B58" s="19" t="s">
        <v>208</v>
      </c>
      <c r="C58" s="19" t="s">
        <v>120</v>
      </c>
      <c r="D58" s="21">
        <v>0</v>
      </c>
      <c r="E58" s="19" t="s">
        <v>209</v>
      </c>
      <c r="F58" s="19" t="s">
        <v>84</v>
      </c>
      <c r="G58" s="21">
        <v>0</v>
      </c>
    </row>
    <row r="59" spans="2:7" x14ac:dyDescent="0.25">
      <c r="B59" s="19" t="s">
        <v>210</v>
      </c>
      <c r="C59" s="19" t="s">
        <v>123</v>
      </c>
      <c r="D59" s="21">
        <v>5</v>
      </c>
      <c r="E59" s="19" t="s">
        <v>211</v>
      </c>
      <c r="F59" s="19" t="s">
        <v>84</v>
      </c>
      <c r="G59" s="21">
        <v>0</v>
      </c>
    </row>
    <row r="60" spans="2:7" x14ac:dyDescent="0.25">
      <c r="B60" s="19" t="s">
        <v>212</v>
      </c>
      <c r="C60" s="19" t="s">
        <v>126</v>
      </c>
      <c r="D60" s="21">
        <v>2</v>
      </c>
      <c r="E60" s="19" t="s">
        <v>213</v>
      </c>
      <c r="F60" s="19" t="s">
        <v>84</v>
      </c>
      <c r="G60" s="21">
        <v>0</v>
      </c>
    </row>
    <row r="61" spans="2:7" x14ac:dyDescent="0.25">
      <c r="B61" s="19" t="s">
        <v>214</v>
      </c>
      <c r="C61" s="19" t="s">
        <v>129</v>
      </c>
      <c r="D61" s="21">
        <v>6</v>
      </c>
      <c r="E61" s="19" t="s">
        <v>215</v>
      </c>
      <c r="F61" s="19" t="s">
        <v>84</v>
      </c>
      <c r="G61" s="21">
        <v>0</v>
      </c>
    </row>
    <row r="62" spans="2:7" x14ac:dyDescent="0.25">
      <c r="B62" s="19" t="s">
        <v>216</v>
      </c>
      <c r="C62" s="19" t="s">
        <v>217</v>
      </c>
      <c r="D62" s="21">
        <v>40</v>
      </c>
      <c r="E62" s="19" t="s">
        <v>218</v>
      </c>
      <c r="F62" s="19" t="s">
        <v>84</v>
      </c>
      <c r="G62" s="19">
        <v>0</v>
      </c>
    </row>
    <row r="63" spans="2:7" x14ac:dyDescent="0.25">
      <c r="B63" s="19" t="s">
        <v>155</v>
      </c>
      <c r="C63" s="19" t="s">
        <v>239</v>
      </c>
      <c r="D63" s="21">
        <v>0</v>
      </c>
      <c r="E63" s="19" t="s">
        <v>219</v>
      </c>
      <c r="F63" s="19" t="s">
        <v>100</v>
      </c>
      <c r="G63" s="19">
        <v>1</v>
      </c>
    </row>
    <row r="64" spans="2:7" x14ac:dyDescent="0.25">
      <c r="B64" s="19" t="s">
        <v>156</v>
      </c>
      <c r="C64" s="19" t="s">
        <v>240</v>
      </c>
      <c r="D64" s="21">
        <v>0</v>
      </c>
      <c r="E64" s="19" t="s">
        <v>220</v>
      </c>
      <c r="F64" s="19" t="s">
        <v>100</v>
      </c>
      <c r="G64" s="19">
        <v>2</v>
      </c>
    </row>
    <row r="65" spans="2:7" x14ac:dyDescent="0.25">
      <c r="B65" s="19" t="s">
        <v>157</v>
      </c>
      <c r="C65" s="19" t="s">
        <v>241</v>
      </c>
      <c r="D65" s="21">
        <v>0</v>
      </c>
      <c r="E65" s="19" t="s">
        <v>221</v>
      </c>
      <c r="F65" s="19" t="s">
        <v>100</v>
      </c>
      <c r="G65" s="19">
        <v>3</v>
      </c>
    </row>
    <row r="66" spans="2:7" x14ac:dyDescent="0.25">
      <c r="B66" s="19" t="s">
        <v>158</v>
      </c>
      <c r="C66" s="19" t="s">
        <v>242</v>
      </c>
      <c r="D66" s="21">
        <v>0</v>
      </c>
      <c r="E66" s="19" t="s">
        <v>222</v>
      </c>
      <c r="F66" s="19" t="s">
        <v>100</v>
      </c>
      <c r="G66" s="19">
        <v>2</v>
      </c>
    </row>
    <row r="67" spans="2:7" x14ac:dyDescent="0.25">
      <c r="B67" s="19" t="s">
        <v>159</v>
      </c>
      <c r="C67" s="19" t="s">
        <v>243</v>
      </c>
      <c r="D67" s="21">
        <v>0</v>
      </c>
      <c r="E67" s="19" t="s">
        <v>223</v>
      </c>
      <c r="F67" s="19" t="s">
        <v>100</v>
      </c>
      <c r="G67" s="19">
        <v>1</v>
      </c>
    </row>
    <row r="68" spans="2:7" x14ac:dyDescent="0.25">
      <c r="B68" s="19" t="s">
        <v>160</v>
      </c>
      <c r="C68" s="19" t="s">
        <v>244</v>
      </c>
      <c r="D68" s="21">
        <v>0</v>
      </c>
      <c r="E68" s="19" t="s">
        <v>224</v>
      </c>
      <c r="F68" s="19" t="s">
        <v>84</v>
      </c>
      <c r="G68" s="19">
        <v>0</v>
      </c>
    </row>
    <row r="69" spans="2:7" x14ac:dyDescent="0.25">
      <c r="B69" s="19" t="s">
        <v>161</v>
      </c>
      <c r="C69" s="19" t="s">
        <v>245</v>
      </c>
      <c r="D69" s="25">
        <v>2</v>
      </c>
      <c r="E69" s="19" t="s">
        <v>225</v>
      </c>
      <c r="F69" s="19" t="s">
        <v>84</v>
      </c>
      <c r="G69" s="19">
        <v>0</v>
      </c>
    </row>
    <row r="70" spans="2:7" x14ac:dyDescent="0.25">
      <c r="B70" s="19" t="s">
        <v>162</v>
      </c>
      <c r="C70" s="19" t="s">
        <v>246</v>
      </c>
      <c r="D70" s="21">
        <v>0</v>
      </c>
      <c r="E70" s="19" t="s">
        <v>226</v>
      </c>
      <c r="F70" s="19" t="s">
        <v>100</v>
      </c>
      <c r="G70" s="19">
        <v>3</v>
      </c>
    </row>
    <row r="71" spans="2:7" x14ac:dyDescent="0.25">
      <c r="B71" s="19" t="s">
        <v>163</v>
      </c>
      <c r="C71" s="19" t="s">
        <v>247</v>
      </c>
      <c r="D71" s="21">
        <v>0</v>
      </c>
      <c r="E71" s="19" t="s">
        <v>227</v>
      </c>
      <c r="F71" s="19" t="s">
        <v>100</v>
      </c>
      <c r="G71" s="19">
        <v>3</v>
      </c>
    </row>
    <row r="72" spans="2:7" x14ac:dyDescent="0.25">
      <c r="B72" s="19" t="s">
        <v>164</v>
      </c>
      <c r="C72" s="19" t="s">
        <v>248</v>
      </c>
      <c r="D72" s="21">
        <v>0</v>
      </c>
      <c r="E72" s="19" t="s">
        <v>228</v>
      </c>
      <c r="F72" s="19" t="s">
        <v>100</v>
      </c>
      <c r="G72" s="19">
        <v>2</v>
      </c>
    </row>
    <row r="73" spans="2:7" x14ac:dyDescent="0.25">
      <c r="B73" s="19" t="s">
        <v>165</v>
      </c>
      <c r="C73" s="19" t="s">
        <v>249</v>
      </c>
      <c r="D73" s="21">
        <v>2</v>
      </c>
      <c r="E73" s="19" t="s">
        <v>229</v>
      </c>
      <c r="F73" s="19" t="s">
        <v>84</v>
      </c>
      <c r="G73" s="19">
        <v>0</v>
      </c>
    </row>
    <row r="74" spans="2:7" x14ac:dyDescent="0.25">
      <c r="B74" s="19" t="s">
        <v>166</v>
      </c>
      <c r="C74" s="19" t="s">
        <v>250</v>
      </c>
      <c r="D74" s="21">
        <v>0</v>
      </c>
      <c r="E74" s="19" t="s">
        <v>230</v>
      </c>
      <c r="F74" s="19" t="s">
        <v>100</v>
      </c>
      <c r="G74" s="19">
        <v>1</v>
      </c>
    </row>
    <row r="75" spans="2:7" x14ac:dyDescent="0.25">
      <c r="B75" s="19" t="s">
        <v>167</v>
      </c>
      <c r="C75" s="19" t="s">
        <v>251</v>
      </c>
      <c r="D75" s="21">
        <v>0</v>
      </c>
      <c r="E75" s="19" t="s">
        <v>231</v>
      </c>
      <c r="F75" s="19" t="s">
        <v>84</v>
      </c>
      <c r="G75" s="19">
        <v>0</v>
      </c>
    </row>
    <row r="76" spans="2:7" x14ac:dyDescent="0.25">
      <c r="B76" s="19" t="s">
        <v>168</v>
      </c>
      <c r="C76" s="19" t="s">
        <v>252</v>
      </c>
      <c r="D76" s="21">
        <v>0</v>
      </c>
      <c r="E76" s="19" t="s">
        <v>232</v>
      </c>
      <c r="F76" s="19" t="s">
        <v>100</v>
      </c>
      <c r="G76" s="19">
        <v>2</v>
      </c>
    </row>
    <row r="77" spans="2:7" x14ac:dyDescent="0.25">
      <c r="B77" s="19" t="s">
        <v>169</v>
      </c>
      <c r="C77" s="19" t="s">
        <v>253</v>
      </c>
      <c r="D77" s="21">
        <v>0</v>
      </c>
      <c r="E77" s="19" t="s">
        <v>233</v>
      </c>
      <c r="F77" s="19" t="s">
        <v>100</v>
      </c>
      <c r="G77" s="19">
        <v>1</v>
      </c>
    </row>
    <row r="78" spans="2:7" ht="15.75" thickBot="1" x14ac:dyDescent="0.3">
      <c r="B78" s="18" t="s">
        <v>170</v>
      </c>
      <c r="C78" s="18" t="s">
        <v>254</v>
      </c>
      <c r="D78" s="20">
        <v>0</v>
      </c>
      <c r="E78" s="18" t="s">
        <v>234</v>
      </c>
      <c r="F78" s="18" t="s">
        <v>100</v>
      </c>
      <c r="G78" s="18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7109375" bestFit="1" customWidth="1"/>
    <col min="3" max="3" width="24.85546875" bestFit="1" customWidth="1"/>
    <col min="4" max="4" width="5.7109375" customWidth="1"/>
    <col min="5" max="5" width="9.28515625" bestFit="1" customWidth="1"/>
    <col min="6" max="6" width="11.5703125" bestFit="1" customWidth="1"/>
    <col min="7" max="8" width="11.28515625" bestFit="1" customWidth="1"/>
  </cols>
  <sheetData>
    <row r="1" spans="1:8" x14ac:dyDescent="0.25">
      <c r="A1" s="1" t="s">
        <v>131</v>
      </c>
    </row>
    <row r="2" spans="1:8" x14ac:dyDescent="0.25">
      <c r="A2" s="1" t="s">
        <v>258</v>
      </c>
    </row>
    <row r="3" spans="1:8" x14ac:dyDescent="0.25">
      <c r="A3" s="1" t="s">
        <v>261</v>
      </c>
    </row>
    <row r="6" spans="1:8" ht="15.75" thickBot="1" x14ac:dyDescent="0.3">
      <c r="A6" t="s">
        <v>74</v>
      </c>
    </row>
    <row r="7" spans="1:8" x14ac:dyDescent="0.25">
      <c r="B7" s="31"/>
      <c r="C7" s="31"/>
      <c r="D7" s="31" t="s">
        <v>54</v>
      </c>
      <c r="E7" s="31" t="s">
        <v>134</v>
      </c>
      <c r="F7" s="31" t="s">
        <v>136</v>
      </c>
      <c r="G7" s="31" t="s">
        <v>138</v>
      </c>
      <c r="H7" s="31" t="s">
        <v>138</v>
      </c>
    </row>
    <row r="8" spans="1:8" ht="15.75" thickBot="1" x14ac:dyDescent="0.3">
      <c r="B8" s="32" t="s">
        <v>70</v>
      </c>
      <c r="C8" s="32" t="s">
        <v>71</v>
      </c>
      <c r="D8" s="32" t="s">
        <v>133</v>
      </c>
      <c r="E8" s="32" t="s">
        <v>135</v>
      </c>
      <c r="F8" s="32" t="s">
        <v>137</v>
      </c>
      <c r="G8" s="32" t="s">
        <v>139</v>
      </c>
      <c r="H8" s="32" t="s">
        <v>140</v>
      </c>
    </row>
    <row r="9" spans="1:8" x14ac:dyDescent="0.25">
      <c r="B9" s="19" t="s">
        <v>155</v>
      </c>
      <c r="C9" s="19" t="s">
        <v>239</v>
      </c>
      <c r="D9" s="21">
        <v>0</v>
      </c>
      <c r="E9" s="21">
        <v>50</v>
      </c>
      <c r="F9" s="19">
        <v>100</v>
      </c>
      <c r="G9" s="19">
        <v>1E+30</v>
      </c>
      <c r="H9" s="19">
        <v>50</v>
      </c>
    </row>
    <row r="10" spans="1:8" x14ac:dyDescent="0.25">
      <c r="B10" s="19" t="s">
        <v>156</v>
      </c>
      <c r="C10" s="19" t="s">
        <v>240</v>
      </c>
      <c r="D10" s="21">
        <v>0</v>
      </c>
      <c r="E10" s="21">
        <v>0</v>
      </c>
      <c r="F10" s="19">
        <v>50</v>
      </c>
      <c r="G10" s="19">
        <v>1E+30</v>
      </c>
      <c r="H10" s="19">
        <v>0</v>
      </c>
    </row>
    <row r="11" spans="1:8" x14ac:dyDescent="0.25">
      <c r="B11" s="19" t="s">
        <v>157</v>
      </c>
      <c r="C11" s="19" t="s">
        <v>241</v>
      </c>
      <c r="D11" s="21">
        <v>0</v>
      </c>
      <c r="E11" s="21">
        <v>30</v>
      </c>
      <c r="F11" s="19">
        <v>80</v>
      </c>
      <c r="G11" s="19">
        <v>1E+30</v>
      </c>
      <c r="H11" s="19">
        <v>30</v>
      </c>
    </row>
    <row r="12" spans="1:8" x14ac:dyDescent="0.25">
      <c r="B12" s="19" t="s">
        <v>158</v>
      </c>
      <c r="C12" s="19" t="s">
        <v>242</v>
      </c>
      <c r="D12" s="21">
        <v>0</v>
      </c>
      <c r="E12" s="21">
        <v>40</v>
      </c>
      <c r="F12" s="19">
        <v>40</v>
      </c>
      <c r="G12" s="19">
        <v>1E+30</v>
      </c>
      <c r="H12" s="19">
        <v>40</v>
      </c>
    </row>
    <row r="13" spans="1:8" x14ac:dyDescent="0.25">
      <c r="B13" s="19" t="s">
        <v>159</v>
      </c>
      <c r="C13" s="19" t="s">
        <v>243</v>
      </c>
      <c r="D13" s="21">
        <v>0</v>
      </c>
      <c r="E13" s="21">
        <v>110</v>
      </c>
      <c r="F13" s="19">
        <v>160</v>
      </c>
      <c r="G13" s="19">
        <v>1E+30</v>
      </c>
      <c r="H13" s="19">
        <v>110</v>
      </c>
    </row>
    <row r="14" spans="1:8" x14ac:dyDescent="0.25">
      <c r="B14" s="19" t="s">
        <v>160</v>
      </c>
      <c r="C14" s="19" t="s">
        <v>244</v>
      </c>
      <c r="D14" s="21">
        <v>0</v>
      </c>
      <c r="E14" s="21">
        <v>0</v>
      </c>
      <c r="F14" s="19">
        <v>0</v>
      </c>
      <c r="G14" s="19">
        <v>1E+30</v>
      </c>
      <c r="H14" s="19">
        <v>0</v>
      </c>
    </row>
    <row r="15" spans="1:8" x14ac:dyDescent="0.25">
      <c r="B15" s="19" t="s">
        <v>161</v>
      </c>
      <c r="C15" s="19" t="s">
        <v>245</v>
      </c>
      <c r="D15" s="25">
        <v>2</v>
      </c>
      <c r="E15" s="25">
        <v>-10</v>
      </c>
      <c r="F15" s="19">
        <v>40</v>
      </c>
      <c r="G15" s="19">
        <v>10</v>
      </c>
      <c r="H15" s="19">
        <v>1E+30</v>
      </c>
    </row>
    <row r="16" spans="1:8" x14ac:dyDescent="0.25">
      <c r="B16" s="19" t="s">
        <v>162</v>
      </c>
      <c r="C16" s="19" t="s">
        <v>246</v>
      </c>
      <c r="D16" s="21">
        <v>0</v>
      </c>
      <c r="E16" s="21">
        <v>40</v>
      </c>
      <c r="F16" s="19">
        <v>40</v>
      </c>
      <c r="G16" s="19">
        <v>1E+30</v>
      </c>
      <c r="H16" s="19">
        <v>40</v>
      </c>
    </row>
    <row r="17" spans="2:8" x14ac:dyDescent="0.25">
      <c r="B17" s="19" t="s">
        <v>163</v>
      </c>
      <c r="C17" s="19" t="s">
        <v>247</v>
      </c>
      <c r="D17" s="21">
        <v>0</v>
      </c>
      <c r="E17" s="21">
        <v>60</v>
      </c>
      <c r="F17" s="19">
        <v>60</v>
      </c>
      <c r="G17" s="19">
        <v>1E+30</v>
      </c>
      <c r="H17" s="19">
        <v>60</v>
      </c>
    </row>
    <row r="18" spans="2:8" x14ac:dyDescent="0.25">
      <c r="B18" s="19" t="s">
        <v>164</v>
      </c>
      <c r="C18" s="19" t="s">
        <v>248</v>
      </c>
      <c r="D18" s="21">
        <v>0</v>
      </c>
      <c r="E18" s="21">
        <v>30</v>
      </c>
      <c r="F18" s="19">
        <v>30</v>
      </c>
      <c r="G18" s="19">
        <v>1E+30</v>
      </c>
      <c r="H18" s="19">
        <v>30</v>
      </c>
    </row>
    <row r="19" spans="2:8" x14ac:dyDescent="0.25">
      <c r="B19" s="19" t="s">
        <v>165</v>
      </c>
      <c r="C19" s="19" t="s">
        <v>249</v>
      </c>
      <c r="D19" s="21">
        <v>2</v>
      </c>
      <c r="E19" s="21">
        <v>-20</v>
      </c>
      <c r="F19" s="19">
        <v>30</v>
      </c>
      <c r="G19" s="19">
        <v>20</v>
      </c>
      <c r="H19" s="19">
        <v>1E+30</v>
      </c>
    </row>
    <row r="20" spans="2:8" x14ac:dyDescent="0.25">
      <c r="B20" s="19" t="s">
        <v>166</v>
      </c>
      <c r="C20" s="19" t="s">
        <v>250</v>
      </c>
      <c r="D20" s="21">
        <v>0</v>
      </c>
      <c r="E20" s="21">
        <v>40</v>
      </c>
      <c r="F20" s="19">
        <v>40</v>
      </c>
      <c r="G20" s="19">
        <v>1E+30</v>
      </c>
      <c r="H20" s="19">
        <v>40</v>
      </c>
    </row>
    <row r="21" spans="2:8" x14ac:dyDescent="0.25">
      <c r="B21" s="19" t="s">
        <v>167</v>
      </c>
      <c r="C21" s="19" t="s">
        <v>251</v>
      </c>
      <c r="D21" s="21">
        <v>0</v>
      </c>
      <c r="E21" s="21">
        <v>0</v>
      </c>
      <c r="F21" s="19">
        <v>0</v>
      </c>
      <c r="G21" s="19">
        <v>1E+30</v>
      </c>
      <c r="H21" s="19">
        <v>0</v>
      </c>
    </row>
    <row r="22" spans="2:8" x14ac:dyDescent="0.25">
      <c r="B22" s="19" t="s">
        <v>168</v>
      </c>
      <c r="C22" s="19" t="s">
        <v>252</v>
      </c>
      <c r="D22" s="21">
        <v>0</v>
      </c>
      <c r="E22" s="21">
        <v>0</v>
      </c>
      <c r="F22" s="19">
        <v>50</v>
      </c>
      <c r="G22" s="19">
        <v>0</v>
      </c>
      <c r="H22" s="19">
        <v>10</v>
      </c>
    </row>
    <row r="23" spans="2:8" x14ac:dyDescent="0.25">
      <c r="B23" s="19" t="s">
        <v>169</v>
      </c>
      <c r="C23" s="19" t="s">
        <v>253</v>
      </c>
      <c r="D23" s="21">
        <v>0</v>
      </c>
      <c r="E23" s="21">
        <v>100</v>
      </c>
      <c r="F23" s="19">
        <v>100</v>
      </c>
      <c r="G23" s="19">
        <v>1E+30</v>
      </c>
      <c r="H23" s="19">
        <v>100</v>
      </c>
    </row>
    <row r="24" spans="2:8" x14ac:dyDescent="0.25">
      <c r="B24" s="19" t="s">
        <v>170</v>
      </c>
      <c r="C24" s="19" t="s">
        <v>254</v>
      </c>
      <c r="D24" s="21">
        <v>0</v>
      </c>
      <c r="E24" s="21">
        <v>10</v>
      </c>
      <c r="F24" s="19">
        <v>60</v>
      </c>
      <c r="G24" s="19">
        <v>1E+30</v>
      </c>
      <c r="H24" s="19">
        <v>10</v>
      </c>
    </row>
    <row r="25" spans="2:8" x14ac:dyDescent="0.25">
      <c r="B25" s="19" t="s">
        <v>41</v>
      </c>
      <c r="C25" s="19" t="s">
        <v>171</v>
      </c>
      <c r="D25" s="21">
        <v>0</v>
      </c>
      <c r="E25" s="21">
        <v>0</v>
      </c>
      <c r="F25" s="19">
        <v>0</v>
      </c>
      <c r="G25" s="19">
        <v>1E+30</v>
      </c>
      <c r="H25" s="19">
        <v>0</v>
      </c>
    </row>
    <row r="26" spans="2:8" x14ac:dyDescent="0.25">
      <c r="B26" s="19" t="s">
        <v>42</v>
      </c>
      <c r="C26" s="19" t="s">
        <v>172</v>
      </c>
      <c r="D26" s="21">
        <v>2</v>
      </c>
      <c r="E26" s="21">
        <v>0</v>
      </c>
      <c r="F26" s="19">
        <v>0</v>
      </c>
      <c r="G26" s="19">
        <v>50</v>
      </c>
      <c r="H26" s="19">
        <v>0</v>
      </c>
    </row>
    <row r="27" spans="2:8" x14ac:dyDescent="0.25">
      <c r="B27" s="19" t="s">
        <v>43</v>
      </c>
      <c r="C27" s="19" t="s">
        <v>173</v>
      </c>
      <c r="D27" s="21">
        <v>6</v>
      </c>
      <c r="E27" s="21">
        <v>0</v>
      </c>
      <c r="F27" s="19">
        <v>0</v>
      </c>
      <c r="G27" s="19">
        <v>0</v>
      </c>
      <c r="H27" s="19">
        <v>0</v>
      </c>
    </row>
    <row r="28" spans="2:8" x14ac:dyDescent="0.25">
      <c r="B28" s="19" t="s">
        <v>44</v>
      </c>
      <c r="C28" s="19" t="s">
        <v>174</v>
      </c>
      <c r="D28" s="21">
        <v>16</v>
      </c>
      <c r="E28" s="21">
        <v>0</v>
      </c>
      <c r="F28" s="19">
        <v>0</v>
      </c>
      <c r="G28" s="19">
        <v>0</v>
      </c>
      <c r="H28" s="19">
        <v>0</v>
      </c>
    </row>
    <row r="29" spans="2:8" x14ac:dyDescent="0.25">
      <c r="B29" s="19" t="s">
        <v>45</v>
      </c>
      <c r="C29" s="19" t="s">
        <v>175</v>
      </c>
      <c r="D29" s="21">
        <v>22</v>
      </c>
      <c r="E29" s="21">
        <v>0</v>
      </c>
      <c r="F29" s="19">
        <v>0</v>
      </c>
      <c r="G29" s="19">
        <v>0</v>
      </c>
      <c r="H29" s="19">
        <v>0</v>
      </c>
    </row>
    <row r="30" spans="2:8" x14ac:dyDescent="0.25">
      <c r="B30" s="19" t="s">
        <v>46</v>
      </c>
      <c r="C30" s="19" t="s">
        <v>176</v>
      </c>
      <c r="D30" s="21">
        <v>20</v>
      </c>
      <c r="E30" s="21">
        <v>0</v>
      </c>
      <c r="F30" s="19">
        <v>0</v>
      </c>
      <c r="G30" s="19">
        <v>0</v>
      </c>
      <c r="H30" s="19">
        <v>0</v>
      </c>
    </row>
    <row r="31" spans="2:8" x14ac:dyDescent="0.25">
      <c r="B31" s="19" t="s">
        <v>47</v>
      </c>
      <c r="C31" s="19" t="s">
        <v>177</v>
      </c>
      <c r="D31" s="21">
        <v>29</v>
      </c>
      <c r="E31" s="21">
        <v>0</v>
      </c>
      <c r="F31" s="19">
        <v>0</v>
      </c>
      <c r="G31" s="19">
        <v>0</v>
      </c>
      <c r="H31" s="19">
        <v>0</v>
      </c>
    </row>
    <row r="32" spans="2:8" x14ac:dyDescent="0.25">
      <c r="B32" s="19" t="s">
        <v>48</v>
      </c>
      <c r="C32" s="19" t="s">
        <v>178</v>
      </c>
      <c r="D32" s="21">
        <v>38</v>
      </c>
      <c r="E32" s="21">
        <v>0</v>
      </c>
      <c r="F32" s="19">
        <v>0</v>
      </c>
      <c r="G32" s="19">
        <v>0</v>
      </c>
      <c r="H32" s="19">
        <v>0</v>
      </c>
    </row>
    <row r="33" spans="1:8" x14ac:dyDescent="0.25">
      <c r="B33" s="19" t="s">
        <v>49</v>
      </c>
      <c r="C33" s="19" t="s">
        <v>179</v>
      </c>
      <c r="D33" s="21">
        <v>23</v>
      </c>
      <c r="E33" s="21">
        <v>0</v>
      </c>
      <c r="F33" s="19">
        <v>0</v>
      </c>
      <c r="G33" s="19">
        <v>0</v>
      </c>
      <c r="H33" s="19">
        <v>0</v>
      </c>
    </row>
    <row r="34" spans="1:8" x14ac:dyDescent="0.25">
      <c r="B34" s="19" t="s">
        <v>50</v>
      </c>
      <c r="C34" s="19" t="s">
        <v>180</v>
      </c>
      <c r="D34" s="21">
        <v>29</v>
      </c>
      <c r="E34" s="21">
        <v>0</v>
      </c>
      <c r="F34" s="19">
        <v>0</v>
      </c>
      <c r="G34" s="19">
        <v>0</v>
      </c>
      <c r="H34" s="19">
        <v>0</v>
      </c>
    </row>
    <row r="35" spans="1:8" x14ac:dyDescent="0.25">
      <c r="B35" s="19" t="s">
        <v>51</v>
      </c>
      <c r="C35" s="19" t="s">
        <v>181</v>
      </c>
      <c r="D35" s="21">
        <v>34</v>
      </c>
      <c r="E35" s="21">
        <v>0</v>
      </c>
      <c r="F35" s="19">
        <v>0</v>
      </c>
      <c r="G35" s="19">
        <v>0</v>
      </c>
      <c r="H35" s="19">
        <v>0</v>
      </c>
    </row>
    <row r="36" spans="1:8" x14ac:dyDescent="0.25">
      <c r="B36" s="19" t="s">
        <v>52</v>
      </c>
      <c r="C36" s="19" t="s">
        <v>182</v>
      </c>
      <c r="D36" s="21">
        <v>34</v>
      </c>
      <c r="E36" s="21">
        <v>0</v>
      </c>
      <c r="F36" s="19">
        <v>0</v>
      </c>
      <c r="G36" s="19">
        <v>50</v>
      </c>
      <c r="H36" s="19">
        <v>0</v>
      </c>
    </row>
    <row r="37" spans="1:8" ht="15.75" thickBot="1" x14ac:dyDescent="0.3">
      <c r="B37" s="18" t="s">
        <v>53</v>
      </c>
      <c r="C37" s="18" t="s">
        <v>183</v>
      </c>
      <c r="D37" s="20">
        <v>40</v>
      </c>
      <c r="E37" s="20">
        <v>0</v>
      </c>
      <c r="F37" s="18">
        <v>0</v>
      </c>
      <c r="G37" s="18">
        <v>50</v>
      </c>
      <c r="H37" s="18">
        <v>0</v>
      </c>
    </row>
    <row r="39" spans="1:8" ht="15.75" thickBot="1" x14ac:dyDescent="0.3">
      <c r="A39" t="s">
        <v>26</v>
      </c>
    </row>
    <row r="40" spans="1:8" x14ac:dyDescent="0.25">
      <c r="B40" s="31"/>
      <c r="C40" s="31"/>
      <c r="D40" s="31" t="s">
        <v>54</v>
      </c>
      <c r="E40" s="31" t="s">
        <v>141</v>
      </c>
      <c r="F40" s="31" t="s">
        <v>143</v>
      </c>
      <c r="G40" s="31" t="s">
        <v>138</v>
      </c>
      <c r="H40" s="31" t="s">
        <v>138</v>
      </c>
    </row>
    <row r="41" spans="1:8" ht="15.75" thickBot="1" x14ac:dyDescent="0.3">
      <c r="B41" s="32" t="s">
        <v>70</v>
      </c>
      <c r="C41" s="32" t="s">
        <v>71</v>
      </c>
      <c r="D41" s="32" t="s">
        <v>133</v>
      </c>
      <c r="E41" s="32" t="s">
        <v>142</v>
      </c>
      <c r="F41" s="32" t="s">
        <v>144</v>
      </c>
      <c r="G41" s="32" t="s">
        <v>139</v>
      </c>
      <c r="H41" s="32" t="s">
        <v>140</v>
      </c>
    </row>
    <row r="42" spans="1:8" x14ac:dyDescent="0.25">
      <c r="B42" s="19" t="s">
        <v>184</v>
      </c>
      <c r="C42" s="19" t="s">
        <v>82</v>
      </c>
      <c r="D42" s="21">
        <v>2</v>
      </c>
      <c r="E42" s="21">
        <v>50</v>
      </c>
      <c r="F42" s="19">
        <v>2</v>
      </c>
      <c r="G42" s="19">
        <v>0</v>
      </c>
      <c r="H42" s="19">
        <v>0</v>
      </c>
    </row>
    <row r="43" spans="1:8" x14ac:dyDescent="0.25">
      <c r="B43" s="19" t="s">
        <v>186</v>
      </c>
      <c r="C43" s="19" t="s">
        <v>86</v>
      </c>
      <c r="D43" s="21">
        <v>4</v>
      </c>
      <c r="E43" s="21">
        <v>50</v>
      </c>
      <c r="F43" s="19">
        <v>4</v>
      </c>
      <c r="G43" s="19">
        <v>0</v>
      </c>
      <c r="H43" s="19">
        <v>0</v>
      </c>
    </row>
    <row r="44" spans="1:8" x14ac:dyDescent="0.25">
      <c r="B44" s="19" t="s">
        <v>188</v>
      </c>
      <c r="C44" s="19" t="s">
        <v>89</v>
      </c>
      <c r="D44" s="21">
        <v>10</v>
      </c>
      <c r="E44" s="21">
        <v>50</v>
      </c>
      <c r="F44" s="19">
        <v>10</v>
      </c>
      <c r="G44" s="19">
        <v>0</v>
      </c>
      <c r="H44" s="19">
        <v>0</v>
      </c>
    </row>
    <row r="45" spans="1:8" x14ac:dyDescent="0.25">
      <c r="B45" s="19" t="s">
        <v>190</v>
      </c>
      <c r="C45" s="19" t="s">
        <v>92</v>
      </c>
      <c r="D45" s="21">
        <v>6</v>
      </c>
      <c r="E45" s="21">
        <v>0</v>
      </c>
      <c r="F45" s="19">
        <v>6</v>
      </c>
      <c r="G45" s="19">
        <v>0</v>
      </c>
      <c r="H45" s="19">
        <v>1E+30</v>
      </c>
    </row>
    <row r="46" spans="1:8" x14ac:dyDescent="0.25">
      <c r="B46" s="19" t="s">
        <v>192</v>
      </c>
      <c r="C46" s="19" t="s">
        <v>95</v>
      </c>
      <c r="D46" s="21">
        <v>4</v>
      </c>
      <c r="E46" s="21">
        <v>50</v>
      </c>
      <c r="F46" s="19">
        <v>4</v>
      </c>
      <c r="G46" s="19">
        <v>1</v>
      </c>
      <c r="H46" s="19">
        <v>0</v>
      </c>
    </row>
    <row r="47" spans="1:8" x14ac:dyDescent="0.25">
      <c r="B47" s="19" t="s">
        <v>194</v>
      </c>
      <c r="C47" s="19" t="s">
        <v>98</v>
      </c>
      <c r="D47" s="21">
        <v>9</v>
      </c>
      <c r="E47" s="21">
        <v>0</v>
      </c>
      <c r="F47" s="19">
        <v>0</v>
      </c>
      <c r="G47" s="19">
        <v>9</v>
      </c>
      <c r="H47" s="19">
        <v>1E+30</v>
      </c>
    </row>
    <row r="48" spans="1:8" x14ac:dyDescent="0.25">
      <c r="B48" s="19" t="s">
        <v>196</v>
      </c>
      <c r="C48" s="19" t="s">
        <v>102</v>
      </c>
      <c r="D48" s="25">
        <v>5</v>
      </c>
      <c r="E48" s="25">
        <v>50</v>
      </c>
      <c r="F48" s="19">
        <v>5</v>
      </c>
      <c r="G48" s="19">
        <v>1</v>
      </c>
      <c r="H48" s="19">
        <v>0</v>
      </c>
    </row>
    <row r="49" spans="2:8" x14ac:dyDescent="0.25">
      <c r="B49" s="19" t="s">
        <v>198</v>
      </c>
      <c r="C49" s="19" t="s">
        <v>105</v>
      </c>
      <c r="D49" s="21">
        <v>7</v>
      </c>
      <c r="E49" s="21">
        <v>0</v>
      </c>
      <c r="F49" s="19">
        <v>7</v>
      </c>
      <c r="G49" s="19">
        <v>0</v>
      </c>
      <c r="H49" s="19">
        <v>1E+30</v>
      </c>
    </row>
    <row r="50" spans="2:8" x14ac:dyDescent="0.25">
      <c r="B50" s="19" t="s">
        <v>200</v>
      </c>
      <c r="C50" s="19" t="s">
        <v>108</v>
      </c>
      <c r="D50" s="21">
        <v>9</v>
      </c>
      <c r="E50" s="21">
        <v>0</v>
      </c>
      <c r="F50" s="19">
        <v>9</v>
      </c>
      <c r="G50" s="19">
        <v>0</v>
      </c>
      <c r="H50" s="19">
        <v>1E+30</v>
      </c>
    </row>
    <row r="51" spans="2:8" x14ac:dyDescent="0.25">
      <c r="B51" s="19" t="s">
        <v>202</v>
      </c>
      <c r="C51" s="19" t="s">
        <v>111</v>
      </c>
      <c r="D51" s="21">
        <v>39</v>
      </c>
      <c r="E51" s="21">
        <v>0</v>
      </c>
      <c r="F51" s="19">
        <v>7</v>
      </c>
      <c r="G51" s="19">
        <v>32</v>
      </c>
      <c r="H51" s="19">
        <v>1E+30</v>
      </c>
    </row>
    <row r="52" spans="2:8" x14ac:dyDescent="0.25">
      <c r="B52" s="19" t="s">
        <v>204</v>
      </c>
      <c r="C52" s="19" t="s">
        <v>114</v>
      </c>
      <c r="D52" s="21">
        <v>8</v>
      </c>
      <c r="E52" s="21">
        <v>50</v>
      </c>
      <c r="F52" s="19">
        <v>8</v>
      </c>
      <c r="G52" s="19">
        <v>1</v>
      </c>
      <c r="H52" s="19">
        <v>0</v>
      </c>
    </row>
    <row r="53" spans="2:8" x14ac:dyDescent="0.25">
      <c r="B53" s="19" t="s">
        <v>206</v>
      </c>
      <c r="C53" s="19" t="s">
        <v>117</v>
      </c>
      <c r="D53" s="21">
        <v>5</v>
      </c>
      <c r="E53" s="21">
        <v>0</v>
      </c>
      <c r="F53" s="19">
        <v>4</v>
      </c>
      <c r="G53" s="19">
        <v>1</v>
      </c>
      <c r="H53" s="19">
        <v>1E+30</v>
      </c>
    </row>
    <row r="54" spans="2:8" x14ac:dyDescent="0.25">
      <c r="B54" s="19" t="s">
        <v>208</v>
      </c>
      <c r="C54" s="19" t="s">
        <v>120</v>
      </c>
      <c r="D54" s="21">
        <v>0</v>
      </c>
      <c r="E54" s="21">
        <v>0</v>
      </c>
      <c r="F54" s="19">
        <v>0</v>
      </c>
      <c r="G54" s="19">
        <v>1</v>
      </c>
      <c r="H54" s="19">
        <v>1E+30</v>
      </c>
    </row>
    <row r="55" spans="2:8" x14ac:dyDescent="0.25">
      <c r="B55" s="19" t="s">
        <v>210</v>
      </c>
      <c r="C55" s="19" t="s">
        <v>123</v>
      </c>
      <c r="D55" s="21">
        <v>5</v>
      </c>
      <c r="E55" s="21">
        <v>50</v>
      </c>
      <c r="F55" s="19">
        <v>5</v>
      </c>
      <c r="G55" s="19">
        <v>2</v>
      </c>
      <c r="H55" s="19">
        <v>0</v>
      </c>
    </row>
    <row r="56" spans="2:8" x14ac:dyDescent="0.25">
      <c r="B56" s="19" t="s">
        <v>212</v>
      </c>
      <c r="C56" s="19" t="s">
        <v>126</v>
      </c>
      <c r="D56" s="21">
        <v>2</v>
      </c>
      <c r="E56" s="21">
        <v>0</v>
      </c>
      <c r="F56" s="19">
        <v>2</v>
      </c>
      <c r="G56" s="19">
        <v>0</v>
      </c>
      <c r="H56" s="19">
        <v>1E+30</v>
      </c>
    </row>
    <row r="57" spans="2:8" x14ac:dyDescent="0.25">
      <c r="B57" s="19" t="s">
        <v>214</v>
      </c>
      <c r="C57" s="19" t="s">
        <v>129</v>
      </c>
      <c r="D57" s="21">
        <v>6</v>
      </c>
      <c r="E57" s="21">
        <v>50</v>
      </c>
      <c r="F57" s="19">
        <v>6</v>
      </c>
      <c r="G57" s="19">
        <v>1</v>
      </c>
      <c r="H57" s="19">
        <v>0</v>
      </c>
    </row>
    <row r="58" spans="2:8" ht="15.75" thickBot="1" x14ac:dyDescent="0.3">
      <c r="B58" s="18" t="s">
        <v>216</v>
      </c>
      <c r="C58" s="18" t="s">
        <v>217</v>
      </c>
      <c r="D58" s="20">
        <v>40</v>
      </c>
      <c r="E58" s="20">
        <v>-50</v>
      </c>
      <c r="F58" s="18">
        <v>40</v>
      </c>
      <c r="G58" s="18">
        <v>0</v>
      </c>
      <c r="H58" s="1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K17" sqref="K17"/>
    </sheetView>
  </sheetViews>
  <sheetFormatPr defaultRowHeight="15" x14ac:dyDescent="0.25"/>
  <cols>
    <col min="1" max="1" width="4" customWidth="1"/>
    <col min="4" max="4" width="10.140625" customWidth="1"/>
    <col min="5" max="5" width="10.42578125" customWidth="1"/>
    <col min="6" max="6" width="9.85546875" customWidth="1"/>
    <col min="7" max="7" width="8.140625" customWidth="1"/>
    <col min="10" max="10" width="13" customWidth="1"/>
    <col min="11" max="11" width="11.140625" customWidth="1"/>
    <col min="12" max="12" width="14.5703125" customWidth="1"/>
    <col min="13" max="13" width="14.42578125" customWidth="1"/>
  </cols>
  <sheetData>
    <row r="1" spans="1:13" x14ac:dyDescent="0.25">
      <c r="A1" s="1" t="s">
        <v>56</v>
      </c>
    </row>
    <row r="2" spans="1:13" x14ac:dyDescent="0.25">
      <c r="G2" s="23"/>
      <c r="H2" s="23"/>
      <c r="I2" s="23"/>
      <c r="L2" s="23"/>
    </row>
    <row r="3" spans="1:13" x14ac:dyDescent="0.25">
      <c r="B3" s="5"/>
      <c r="C3" s="16" t="s">
        <v>6</v>
      </c>
      <c r="D3" s="14" t="s">
        <v>8</v>
      </c>
      <c r="E3" s="15" t="s">
        <v>236</v>
      </c>
      <c r="F3" s="49"/>
      <c r="G3" s="5" t="s">
        <v>150</v>
      </c>
      <c r="H3" s="48" t="s">
        <v>7</v>
      </c>
      <c r="I3" s="48"/>
      <c r="J3" s="5" t="s">
        <v>4</v>
      </c>
      <c r="K3" s="40" t="s">
        <v>26</v>
      </c>
      <c r="L3" s="43"/>
      <c r="M3" s="15" t="s">
        <v>59</v>
      </c>
    </row>
    <row r="4" spans="1:13" ht="15.75" thickBot="1" x14ac:dyDescent="0.3">
      <c r="B4" s="7" t="s">
        <v>0</v>
      </c>
      <c r="C4" s="17" t="s">
        <v>1</v>
      </c>
      <c r="D4" s="7" t="s">
        <v>9</v>
      </c>
      <c r="E4" s="10" t="s">
        <v>3</v>
      </c>
      <c r="F4" s="50" t="s">
        <v>235</v>
      </c>
      <c r="G4" s="7" t="s">
        <v>151</v>
      </c>
      <c r="H4" s="41" t="s">
        <v>1</v>
      </c>
      <c r="I4" s="41" t="s">
        <v>2</v>
      </c>
      <c r="J4" s="7" t="s">
        <v>5</v>
      </c>
      <c r="K4" s="8" t="s">
        <v>60</v>
      </c>
      <c r="L4" s="41" t="s">
        <v>58</v>
      </c>
      <c r="M4" s="10" t="s">
        <v>58</v>
      </c>
    </row>
    <row r="5" spans="1:13" x14ac:dyDescent="0.25">
      <c r="B5" s="4" t="s">
        <v>10</v>
      </c>
      <c r="C5" s="3">
        <v>2</v>
      </c>
      <c r="D5" s="4">
        <v>1</v>
      </c>
      <c r="E5" s="11">
        <f t="shared" ref="E5:E16" si="0">+C5-D5</f>
        <v>1</v>
      </c>
      <c r="F5" s="51">
        <v>0</v>
      </c>
      <c r="G5" s="9">
        <f>+C5-F5</f>
        <v>2</v>
      </c>
      <c r="H5" s="44">
        <v>180</v>
      </c>
      <c r="I5" s="42">
        <v>280</v>
      </c>
      <c r="J5" s="4">
        <f>+(I5-H5)/E5</f>
        <v>100</v>
      </c>
      <c r="K5" s="22">
        <f>+M6-M5+F5</f>
        <v>2</v>
      </c>
      <c r="L5" s="42">
        <v>1</v>
      </c>
      <c r="M5" s="12">
        <v>0</v>
      </c>
    </row>
    <row r="6" spans="1:13" x14ac:dyDescent="0.25">
      <c r="B6" s="4" t="s">
        <v>11</v>
      </c>
      <c r="C6" s="3">
        <v>4</v>
      </c>
      <c r="D6" s="4">
        <v>2</v>
      </c>
      <c r="E6" s="11">
        <f t="shared" si="0"/>
        <v>2</v>
      </c>
      <c r="F6" s="51">
        <v>0</v>
      </c>
      <c r="G6" s="9">
        <f t="shared" ref="G6:G20" si="1">+C6-F6</f>
        <v>4</v>
      </c>
      <c r="H6" s="44">
        <v>320</v>
      </c>
      <c r="I6" s="42">
        <v>420</v>
      </c>
      <c r="J6" s="4">
        <f>+(I6-H6)/E6</f>
        <v>50</v>
      </c>
      <c r="K6" s="22">
        <f>+M7-M6+F6</f>
        <v>4</v>
      </c>
      <c r="L6" s="42">
        <f>+L5+1</f>
        <v>2</v>
      </c>
      <c r="M6" s="13">
        <v>2</v>
      </c>
    </row>
    <row r="7" spans="1:13" x14ac:dyDescent="0.25">
      <c r="B7" s="4" t="s">
        <v>12</v>
      </c>
      <c r="C7" s="3">
        <v>10</v>
      </c>
      <c r="D7" s="4">
        <v>7</v>
      </c>
      <c r="E7" s="11">
        <f t="shared" si="0"/>
        <v>3</v>
      </c>
      <c r="F7" s="51">
        <v>0</v>
      </c>
      <c r="G7" s="9">
        <f t="shared" si="1"/>
        <v>10</v>
      </c>
      <c r="H7" s="44">
        <v>620</v>
      </c>
      <c r="I7" s="42">
        <v>860</v>
      </c>
      <c r="J7" s="4">
        <f>+(I7-H7)/E7</f>
        <v>80</v>
      </c>
      <c r="K7" s="22">
        <f>+M8-M7+F7</f>
        <v>10</v>
      </c>
      <c r="L7" s="42">
        <f t="shared" ref="L7:L17" si="2">+L6+1</f>
        <v>3</v>
      </c>
      <c r="M7" s="13">
        <v>6</v>
      </c>
    </row>
    <row r="8" spans="1:13" x14ac:dyDescent="0.25">
      <c r="B8" s="4" t="s">
        <v>13</v>
      </c>
      <c r="C8" s="3">
        <v>6</v>
      </c>
      <c r="D8" s="4">
        <v>4</v>
      </c>
      <c r="E8" s="11">
        <f t="shared" si="0"/>
        <v>2</v>
      </c>
      <c r="F8" s="51">
        <v>0</v>
      </c>
      <c r="G8" s="9">
        <f t="shared" si="1"/>
        <v>6</v>
      </c>
      <c r="H8" s="44">
        <v>260</v>
      </c>
      <c r="I8" s="42">
        <v>340</v>
      </c>
      <c r="J8" s="4">
        <f>+(I8-H8)/E8</f>
        <v>40</v>
      </c>
      <c r="K8" s="9">
        <f>+M9-M8+F8</f>
        <v>6</v>
      </c>
      <c r="L8" s="42">
        <f t="shared" si="2"/>
        <v>4</v>
      </c>
      <c r="M8" s="13">
        <v>16</v>
      </c>
    </row>
    <row r="9" spans="1:13" x14ac:dyDescent="0.25">
      <c r="B9" s="4" t="s">
        <v>14</v>
      </c>
      <c r="C9" s="3">
        <v>4</v>
      </c>
      <c r="D9" s="4">
        <v>3</v>
      </c>
      <c r="E9" s="11">
        <f t="shared" si="0"/>
        <v>1</v>
      </c>
      <c r="F9" s="51">
        <v>0</v>
      </c>
      <c r="G9" s="9">
        <f t="shared" si="1"/>
        <v>4</v>
      </c>
      <c r="H9" s="44">
        <v>410</v>
      </c>
      <c r="I9" s="42">
        <v>570</v>
      </c>
      <c r="J9" s="4">
        <f>+(I9-H9)/E9</f>
        <v>160</v>
      </c>
      <c r="K9" s="9">
        <f>+M10-M8+F9</f>
        <v>4</v>
      </c>
      <c r="L9" s="42">
        <f t="shared" si="2"/>
        <v>5</v>
      </c>
      <c r="M9" s="13">
        <v>22</v>
      </c>
    </row>
    <row r="10" spans="1:13" x14ac:dyDescent="0.25">
      <c r="B10" s="4" t="s">
        <v>21</v>
      </c>
      <c r="C10" s="3">
        <v>0</v>
      </c>
      <c r="D10" s="4">
        <v>0</v>
      </c>
      <c r="E10" s="11">
        <f t="shared" si="0"/>
        <v>0</v>
      </c>
      <c r="F10" s="51">
        <v>0</v>
      </c>
      <c r="G10" s="9">
        <f t="shared" si="1"/>
        <v>0</v>
      </c>
      <c r="H10" s="44">
        <v>0</v>
      </c>
      <c r="I10" s="42">
        <v>0</v>
      </c>
      <c r="J10" s="4">
        <v>0</v>
      </c>
      <c r="K10" s="9">
        <f>+M11-M10+F10</f>
        <v>9</v>
      </c>
      <c r="L10" s="42">
        <f t="shared" si="2"/>
        <v>6</v>
      </c>
      <c r="M10" s="13">
        <v>20</v>
      </c>
    </row>
    <row r="11" spans="1:13" x14ac:dyDescent="0.25">
      <c r="B11" s="4" t="s">
        <v>15</v>
      </c>
      <c r="C11" s="3">
        <v>5</v>
      </c>
      <c r="D11" s="4">
        <v>3</v>
      </c>
      <c r="E11" s="11">
        <f t="shared" si="0"/>
        <v>2</v>
      </c>
      <c r="F11" s="52">
        <v>1.999999999999996</v>
      </c>
      <c r="G11" s="9">
        <f t="shared" si="1"/>
        <v>3.000000000000004</v>
      </c>
      <c r="H11" s="44">
        <v>180</v>
      </c>
      <c r="I11" s="42">
        <v>260</v>
      </c>
      <c r="J11" s="4">
        <f t="shared" ref="J11:J16" si="3">+(I11-H11)/E11</f>
        <v>40</v>
      </c>
      <c r="K11" s="45">
        <f>+M13-M10+F11</f>
        <v>5</v>
      </c>
      <c r="L11" s="42">
        <f t="shared" si="2"/>
        <v>7</v>
      </c>
      <c r="M11" s="13">
        <v>29</v>
      </c>
    </row>
    <row r="12" spans="1:13" x14ac:dyDescent="0.25">
      <c r="B12" s="4" t="s">
        <v>16</v>
      </c>
      <c r="C12" s="3">
        <v>7</v>
      </c>
      <c r="D12" s="4">
        <v>4</v>
      </c>
      <c r="E12" s="11">
        <f t="shared" si="0"/>
        <v>3</v>
      </c>
      <c r="F12" s="51">
        <v>0</v>
      </c>
      <c r="G12" s="9">
        <f t="shared" si="1"/>
        <v>7</v>
      </c>
      <c r="H12" s="44">
        <v>900</v>
      </c>
      <c r="I12" s="42">
        <v>1020</v>
      </c>
      <c r="J12" s="4">
        <f t="shared" si="3"/>
        <v>40</v>
      </c>
      <c r="K12" s="9">
        <f>+M11-M9+F12</f>
        <v>7</v>
      </c>
      <c r="L12" s="42">
        <f t="shared" si="2"/>
        <v>8</v>
      </c>
      <c r="M12" s="13">
        <v>38</v>
      </c>
    </row>
    <row r="13" spans="1:13" x14ac:dyDescent="0.25">
      <c r="B13" s="4" t="s">
        <v>17</v>
      </c>
      <c r="C13" s="3">
        <v>9</v>
      </c>
      <c r="D13" s="4">
        <v>6</v>
      </c>
      <c r="E13" s="11">
        <f t="shared" si="0"/>
        <v>3</v>
      </c>
      <c r="F13" s="51">
        <v>0</v>
      </c>
      <c r="G13" s="9">
        <f t="shared" si="1"/>
        <v>9</v>
      </c>
      <c r="H13" s="44">
        <v>200</v>
      </c>
      <c r="I13" s="42">
        <v>380</v>
      </c>
      <c r="J13" s="4">
        <f t="shared" si="3"/>
        <v>60</v>
      </c>
      <c r="K13" s="9">
        <f>+M12-M11+F13</f>
        <v>9</v>
      </c>
      <c r="L13" s="42">
        <f t="shared" si="2"/>
        <v>9</v>
      </c>
      <c r="M13" s="13">
        <v>23.000000000000004</v>
      </c>
    </row>
    <row r="14" spans="1:13" x14ac:dyDescent="0.25">
      <c r="B14" s="4" t="s">
        <v>18</v>
      </c>
      <c r="C14" s="3">
        <v>7</v>
      </c>
      <c r="D14" s="4">
        <v>5</v>
      </c>
      <c r="E14" s="11">
        <f t="shared" si="0"/>
        <v>2</v>
      </c>
      <c r="F14" s="51">
        <v>0</v>
      </c>
      <c r="G14" s="9">
        <f t="shared" si="1"/>
        <v>7</v>
      </c>
      <c r="H14" s="44">
        <v>210</v>
      </c>
      <c r="I14" s="42">
        <v>270</v>
      </c>
      <c r="J14" s="4">
        <f t="shared" si="3"/>
        <v>30</v>
      </c>
      <c r="K14" s="9">
        <f>+M13+M8+F14</f>
        <v>39</v>
      </c>
      <c r="L14" s="42">
        <f t="shared" si="2"/>
        <v>10</v>
      </c>
      <c r="M14" s="13">
        <v>29.000000000000004</v>
      </c>
    </row>
    <row r="15" spans="1:13" x14ac:dyDescent="0.25">
      <c r="B15" s="4" t="s">
        <v>19</v>
      </c>
      <c r="C15" s="3">
        <v>8</v>
      </c>
      <c r="D15" s="4">
        <v>6</v>
      </c>
      <c r="E15" s="11">
        <f t="shared" si="0"/>
        <v>2</v>
      </c>
      <c r="F15" s="51">
        <v>2</v>
      </c>
      <c r="G15" s="9">
        <f t="shared" si="1"/>
        <v>6</v>
      </c>
      <c r="H15" s="44">
        <v>430</v>
      </c>
      <c r="I15" s="42">
        <v>490</v>
      </c>
      <c r="J15" s="4">
        <f t="shared" si="3"/>
        <v>30</v>
      </c>
      <c r="K15" s="9">
        <f>+M14-M13+F15</f>
        <v>8</v>
      </c>
      <c r="L15" s="42">
        <f t="shared" si="2"/>
        <v>11</v>
      </c>
      <c r="M15" s="13">
        <v>34.000000000000021</v>
      </c>
    </row>
    <row r="16" spans="1:13" x14ac:dyDescent="0.25">
      <c r="B16" s="4" t="s">
        <v>20</v>
      </c>
      <c r="C16" s="3">
        <v>4</v>
      </c>
      <c r="D16" s="4">
        <v>3</v>
      </c>
      <c r="E16" s="11">
        <f t="shared" si="0"/>
        <v>1</v>
      </c>
      <c r="F16" s="51">
        <v>0</v>
      </c>
      <c r="G16" s="9">
        <f t="shared" si="1"/>
        <v>4</v>
      </c>
      <c r="H16" s="44">
        <v>160</v>
      </c>
      <c r="I16" s="42">
        <v>200</v>
      </c>
      <c r="J16" s="4">
        <f t="shared" si="3"/>
        <v>40</v>
      </c>
      <c r="K16" s="9">
        <f>+M15-M14+F16</f>
        <v>5.0000000000000178</v>
      </c>
      <c r="L16" s="42">
        <f t="shared" si="2"/>
        <v>12</v>
      </c>
      <c r="M16" s="13">
        <v>34.000000000000014</v>
      </c>
    </row>
    <row r="17" spans="2:13" x14ac:dyDescent="0.25">
      <c r="B17" s="4" t="s">
        <v>22</v>
      </c>
      <c r="C17" s="3">
        <v>0</v>
      </c>
      <c r="D17" s="4">
        <v>0</v>
      </c>
      <c r="E17" s="11">
        <v>0</v>
      </c>
      <c r="F17" s="51">
        <v>0</v>
      </c>
      <c r="G17" s="9">
        <f t="shared" si="1"/>
        <v>0</v>
      </c>
      <c r="H17" s="44">
        <v>0</v>
      </c>
      <c r="I17" s="42">
        <v>0</v>
      </c>
      <c r="J17" s="4">
        <v>0</v>
      </c>
      <c r="K17" s="45">
        <f>+M16-M15+F17</f>
        <v>-7.1054273576010019E-15</v>
      </c>
      <c r="L17" s="42">
        <f t="shared" si="2"/>
        <v>13</v>
      </c>
      <c r="M17" s="13">
        <v>40</v>
      </c>
    </row>
    <row r="18" spans="2:13" x14ac:dyDescent="0.25">
      <c r="B18" s="4" t="s">
        <v>23</v>
      </c>
      <c r="C18" s="3">
        <v>5</v>
      </c>
      <c r="D18" s="4">
        <v>3</v>
      </c>
      <c r="E18" s="11">
        <f>+C18-D18</f>
        <v>2</v>
      </c>
      <c r="F18" s="51">
        <v>0</v>
      </c>
      <c r="G18" s="9">
        <f t="shared" si="1"/>
        <v>5</v>
      </c>
      <c r="H18" s="44">
        <v>250</v>
      </c>
      <c r="I18" s="42">
        <v>350</v>
      </c>
      <c r="J18" s="4">
        <f>+(I18-H18)/E18</f>
        <v>50</v>
      </c>
      <c r="K18" s="9">
        <f>+M16-M14+F18</f>
        <v>5.0000000000000107</v>
      </c>
      <c r="L18" s="44"/>
      <c r="M18" s="56">
        <v>1</v>
      </c>
    </row>
    <row r="19" spans="2:13" x14ac:dyDescent="0.25">
      <c r="B19" s="4" t="s">
        <v>24</v>
      </c>
      <c r="C19" s="3">
        <v>2</v>
      </c>
      <c r="D19" s="4">
        <v>1</v>
      </c>
      <c r="E19" s="11">
        <f>+C19-D19</f>
        <v>1</v>
      </c>
      <c r="F19" s="51">
        <v>0</v>
      </c>
      <c r="G19" s="9">
        <f t="shared" si="1"/>
        <v>2</v>
      </c>
      <c r="H19" s="44">
        <v>100</v>
      </c>
      <c r="I19" s="42">
        <v>200</v>
      </c>
      <c r="J19" s="4">
        <f>+(I19-H19)/E19</f>
        <v>100</v>
      </c>
      <c r="K19" s="9">
        <f>+M17-M12+F19</f>
        <v>2</v>
      </c>
      <c r="L19" s="1" t="s">
        <v>147</v>
      </c>
      <c r="M19" s="2">
        <v>40</v>
      </c>
    </row>
    <row r="20" spans="2:13" x14ac:dyDescent="0.25">
      <c r="B20" s="4" t="s">
        <v>25</v>
      </c>
      <c r="C20" s="3">
        <v>6</v>
      </c>
      <c r="D20" s="4">
        <v>3</v>
      </c>
      <c r="E20" s="11">
        <f>+C20-D20</f>
        <v>3</v>
      </c>
      <c r="F20" s="51">
        <v>0</v>
      </c>
      <c r="G20" s="9">
        <f t="shared" si="1"/>
        <v>6</v>
      </c>
      <c r="H20" s="44">
        <v>330</v>
      </c>
      <c r="I20" s="42">
        <v>510</v>
      </c>
      <c r="J20" s="4">
        <f>+(I20-H20)/E20</f>
        <v>60</v>
      </c>
      <c r="K20" s="9">
        <f>+M17-M16+F20</f>
        <v>5.9999999999999858</v>
      </c>
      <c r="L20" s="1" t="s">
        <v>148</v>
      </c>
      <c r="M20" s="2">
        <v>150</v>
      </c>
    </row>
    <row r="21" spans="2:13" ht="15.75" thickBot="1" x14ac:dyDescent="0.3">
      <c r="B21" s="9"/>
      <c r="C21" s="9"/>
      <c r="D21" s="9"/>
      <c r="E21" s="9"/>
      <c r="F21" s="9"/>
      <c r="G21" s="9"/>
      <c r="H21" s="9"/>
      <c r="I21" s="9"/>
      <c r="J21" s="9" t="s">
        <v>149</v>
      </c>
      <c r="K21" s="2">
        <f>+M17-M5</f>
        <v>40</v>
      </c>
      <c r="M21" s="2"/>
    </row>
    <row r="22" spans="2:13" ht="15.75" thickBot="1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46" t="s">
        <v>257</v>
      </c>
      <c r="M22" s="47">
        <f>SUMPRODUCT(J5:J20,F5:F20)</f>
        <v>139.99999999999983</v>
      </c>
    </row>
    <row r="24" spans="2:13" x14ac:dyDescent="0.25">
      <c r="L24" s="54" t="s">
        <v>263</v>
      </c>
      <c r="M24" s="55">
        <f>+M20*M18-M22</f>
        <v>10.000000000000171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Relatório de respostas 1</vt:lpstr>
      <vt:lpstr>Relatório de sensibilidade 1</vt:lpstr>
      <vt:lpstr>Sheet1</vt:lpstr>
      <vt:lpstr>Relatório de respostas 2</vt:lpstr>
      <vt:lpstr>Relatório de sensibilidade 2</vt:lpstr>
      <vt:lpstr>Sheet2</vt:lpstr>
      <vt:lpstr>Relatório de respostas 3</vt:lpstr>
      <vt:lpstr>Relatório de sensibilidade 3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laptop</cp:lastModifiedBy>
  <dcterms:created xsi:type="dcterms:W3CDTF">2011-02-20T18:25:57Z</dcterms:created>
  <dcterms:modified xsi:type="dcterms:W3CDTF">2018-01-10T18:11:17Z</dcterms:modified>
</cp:coreProperties>
</file>